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C:\Users\张\Desktop\"/>
    </mc:Choice>
  </mc:AlternateContent>
  <xr:revisionPtr revIDLastSave="0" documentId="13_ncr:1_{BD774175-2ED9-4437-9CD6-E51236DCE605}" xr6:coauthVersionLast="47" xr6:coauthVersionMax="47" xr10:uidLastSave="{00000000-0000-0000-0000-000000000000}"/>
  <bookViews>
    <workbookView xWindow="-110" yWindow="-110" windowWidth="25820" windowHeight="13900" tabRatio="894" xr2:uid="{00000000-000D-0000-FFFF-FFFF00000000}"/>
  </bookViews>
  <sheets>
    <sheet name="免税价目表首页" sheetId="25" r:id="rId1"/>
    <sheet name="联系我们" sheetId="32" r:id="rId2"/>
    <sheet name=" 华晨宝马 " sheetId="41" r:id="rId3"/>
    <sheet name="沃尔沃" sheetId="42" r:id="rId4"/>
    <sheet name="上汽奥迪" sheetId="31" r:id="rId5"/>
    <sheet name="一汽奥迪" sheetId="39" r:id="rId6"/>
    <sheet name=" 北京奔驰 " sheetId="23" r:id="rId7"/>
    <sheet name="长安林肯" sheetId="35" r:id="rId8"/>
    <sheet name="上汽大众" sheetId="22" r:id="rId9"/>
    <sheet name="长安福特" sheetId="14" r:id="rId10"/>
    <sheet name="上汽通用" sheetId="7" r:id="rId11"/>
    <sheet name="一汽丰田" sheetId="13" r:id="rId12"/>
    <sheet name="广汽丰田" sheetId="12" r:id="rId13"/>
    <sheet name="长安马自达" sheetId="24" r:id="rId14"/>
    <sheet name="东风本田" sheetId="4" r:id="rId15"/>
    <sheet name="广汽本田" sheetId="18" r:id="rId16"/>
    <sheet name="东风日产" sheetId="11" r:id="rId17"/>
    <sheet name="东风英菲尼迪" sheetId="29" r:id="rId18"/>
    <sheet name="一汽大众" sheetId="21" r:id="rId19"/>
    <sheet name="奇瑞捷豹路虎" sheetId="27" r:id="rId20"/>
    <sheet name="北京现代" sheetId="30" r:id="rId21"/>
  </sheets>
  <definedNames>
    <definedName name="_xlnm._FilterDatabase" localSheetId="14" hidden="1">东风本田!$A:$F</definedName>
    <definedName name="_Toc317164767" localSheetId="2">' 华晨宝马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 i="42" l="1"/>
  <c r="D11" i="42" s="1"/>
  <c r="E14" i="42"/>
  <c r="D14" i="42" s="1"/>
  <c r="E18" i="42"/>
  <c r="D18" i="42" s="1"/>
  <c r="E22" i="42"/>
  <c r="D22" i="42" s="1"/>
  <c r="F28" i="42"/>
  <c r="F29" i="42"/>
  <c r="F30" i="42"/>
  <c r="D33" i="42"/>
  <c r="F33" i="42"/>
  <c r="D36" i="42"/>
  <c r="F36" i="42"/>
  <c r="D39" i="42"/>
  <c r="F39" i="42"/>
  <c r="D44" i="42"/>
  <c r="F44" i="42"/>
  <c r="F51" i="42"/>
  <c r="F52" i="42"/>
  <c r="E55" i="42"/>
  <c r="D55" i="42" s="1"/>
  <c r="E57" i="42"/>
  <c r="D57" i="42" s="1"/>
  <c r="E61" i="42"/>
  <c r="D61" i="42" s="1"/>
  <c r="E64" i="42"/>
  <c r="D64" i="42" s="1"/>
  <c r="E65" i="42"/>
  <c r="D65" i="42" s="1"/>
  <c r="E66" i="42"/>
  <c r="D66" i="42" s="1"/>
  <c r="F70" i="42"/>
  <c r="F71" i="42"/>
  <c r="F72" i="42"/>
  <c r="D75" i="42"/>
  <c r="F75" i="42"/>
  <c r="D76" i="42"/>
  <c r="F76" i="42"/>
  <c r="D77" i="42"/>
  <c r="F77" i="42"/>
  <c r="D78" i="42"/>
  <c r="F78" i="42"/>
  <c r="F82" i="42"/>
  <c r="F83" i="42"/>
  <c r="F84" i="42"/>
  <c r="D87" i="42"/>
  <c r="F87" i="42"/>
  <c r="D88" i="42"/>
  <c r="F88" i="42"/>
  <c r="D89" i="42"/>
  <c r="F89" i="42"/>
  <c r="D90" i="42"/>
  <c r="F90" i="42"/>
  <c r="D91" i="42"/>
  <c r="F91" i="42"/>
  <c r="F95" i="42"/>
  <c r="F96" i="42"/>
  <c r="F97" i="42"/>
  <c r="E109" i="30"/>
  <c r="E108" i="30"/>
  <c r="E107" i="30"/>
  <c r="E104" i="30"/>
  <c r="E103" i="30"/>
  <c r="E102" i="30"/>
  <c r="E101" i="30"/>
  <c r="E100" i="30"/>
  <c r="E99" i="30"/>
  <c r="E98" i="30"/>
  <c r="E97" i="30"/>
  <c r="E96" i="30"/>
  <c r="E95" i="30"/>
  <c r="E94" i="30"/>
  <c r="E93" i="30"/>
  <c r="E92" i="30"/>
  <c r="E91" i="30"/>
  <c r="E90" i="30"/>
  <c r="E89" i="30"/>
  <c r="E86" i="30"/>
  <c r="E85" i="30"/>
  <c r="E84" i="30"/>
  <c r="E83" i="30"/>
  <c r="E82" i="30"/>
  <c r="E81" i="30"/>
  <c r="E80" i="30"/>
  <c r="E79" i="30"/>
  <c r="E78" i="30"/>
  <c r="E77" i="30"/>
  <c r="E76" i="30"/>
  <c r="E75" i="30"/>
  <c r="E74" i="30"/>
  <c r="E71" i="30"/>
  <c r="E70" i="30"/>
  <c r="E69" i="30"/>
  <c r="E68" i="30"/>
  <c r="E67" i="30"/>
  <c r="E66" i="30"/>
  <c r="E65" i="30"/>
  <c r="E64" i="30"/>
  <c r="E63" i="30"/>
  <c r="E62" i="30"/>
  <c r="E61" i="30"/>
  <c r="E60" i="30"/>
  <c r="E59" i="30"/>
  <c r="E58" i="30"/>
  <c r="E55" i="30"/>
  <c r="E54" i="30"/>
  <c r="E53" i="30"/>
  <c r="E52" i="30"/>
  <c r="E51" i="30"/>
  <c r="E50" i="30"/>
  <c r="E49" i="30"/>
  <c r="E48" i="30"/>
  <c r="E47" i="30"/>
  <c r="E46" i="30"/>
  <c r="E44" i="30"/>
  <c r="E43" i="30"/>
  <c r="E42" i="30"/>
  <c r="E41" i="30"/>
  <c r="E40" i="30"/>
  <c r="E37" i="30"/>
  <c r="E36" i="30"/>
  <c r="E35" i="30"/>
  <c r="E34" i="30"/>
  <c r="E33" i="30"/>
  <c r="E32" i="30"/>
  <c r="E31" i="30"/>
  <c r="E30" i="30"/>
  <c r="E29" i="30"/>
  <c r="E28" i="30"/>
  <c r="E27" i="30"/>
  <c r="E26" i="30"/>
  <c r="E25" i="30"/>
  <c r="E24" i="30"/>
  <c r="E23" i="30"/>
  <c r="E22" i="30"/>
  <c r="E21" i="30"/>
  <c r="E20" i="30"/>
  <c r="E19" i="30"/>
  <c r="E18" i="30"/>
  <c r="E17" i="30"/>
  <c r="E16" i="30"/>
  <c r="E15" i="30"/>
  <c r="E14" i="30"/>
  <c r="E13" i="30"/>
  <c r="E12" i="30"/>
  <c r="E11" i="30"/>
  <c r="E43" i="11"/>
  <c r="E42" i="11"/>
  <c r="E41" i="11"/>
  <c r="E40" i="11"/>
  <c r="E39" i="11"/>
  <c r="E38" i="11"/>
  <c r="E37" i="11"/>
  <c r="E36" i="11"/>
  <c r="E33" i="11"/>
  <c r="E32" i="11"/>
  <c r="E31" i="11"/>
  <c r="E28" i="11"/>
  <c r="E27" i="11"/>
  <c r="E24" i="11"/>
  <c r="E23" i="11"/>
  <c r="E22" i="11"/>
  <c r="E21" i="11"/>
  <c r="E20" i="11"/>
  <c r="E19" i="11"/>
  <c r="E18" i="11"/>
  <c r="E15" i="11"/>
  <c r="E14" i="11"/>
  <c r="E13" i="11"/>
  <c r="E12" i="11"/>
  <c r="E11" i="11"/>
  <c r="E75" i="21"/>
  <c r="E74" i="21"/>
  <c r="E73" i="21"/>
  <c r="E72" i="21"/>
  <c r="E71" i="21"/>
  <c r="E68" i="21"/>
  <c r="E67" i="21"/>
  <c r="E66" i="21"/>
  <c r="E65" i="21"/>
  <c r="E64" i="21"/>
  <c r="E63" i="21"/>
  <c r="E60" i="21"/>
  <c r="E59" i="21"/>
  <c r="E58" i="21"/>
  <c r="E57" i="21"/>
  <c r="E56" i="21"/>
  <c r="E55" i="21"/>
  <c r="E47" i="21"/>
  <c r="E46" i="21"/>
  <c r="E45" i="21"/>
  <c r="E44" i="21"/>
  <c r="E41" i="21"/>
  <c r="E38" i="21"/>
  <c r="E37" i="21"/>
  <c r="E36" i="21"/>
  <c r="E35" i="21"/>
  <c r="E32" i="21"/>
  <c r="E31" i="21"/>
  <c r="E30" i="21"/>
  <c r="E27" i="21"/>
  <c r="E26" i="21"/>
  <c r="E25" i="21"/>
  <c r="E24" i="21"/>
  <c r="E20" i="21"/>
  <c r="E19" i="21"/>
  <c r="E18" i="21"/>
  <c r="E17" i="21"/>
  <c r="E16" i="21"/>
  <c r="E15" i="21"/>
  <c r="E14" i="21"/>
  <c r="E13" i="21"/>
  <c r="E12" i="21"/>
  <c r="E11" i="21"/>
  <c r="E36" i="29"/>
  <c r="E35" i="29"/>
  <c r="E34" i="29"/>
  <c r="E31" i="29"/>
  <c r="E30" i="29"/>
  <c r="E29" i="29"/>
  <c r="E28" i="29"/>
  <c r="E27" i="29"/>
  <c r="E26" i="29"/>
  <c r="E25" i="29"/>
  <c r="E24" i="29"/>
  <c r="E21" i="29"/>
  <c r="E20" i="29"/>
  <c r="E19" i="29"/>
  <c r="E18" i="29"/>
  <c r="E17" i="29"/>
  <c r="E16" i="29"/>
  <c r="E15" i="29"/>
  <c r="E14" i="29"/>
  <c r="E13" i="29"/>
  <c r="E12" i="29"/>
  <c r="E11" i="29"/>
  <c r="E58" i="18"/>
  <c r="E57" i="18"/>
  <c r="E56" i="18"/>
  <c r="E54" i="18"/>
  <c r="E53" i="18"/>
  <c r="E52" i="18"/>
  <c r="E51" i="18"/>
  <c r="E36" i="18"/>
  <c r="E35" i="18"/>
  <c r="E34" i="18"/>
  <c r="E33" i="18"/>
  <c r="E32" i="18"/>
  <c r="E31" i="18"/>
  <c r="E30" i="18"/>
  <c r="E29" i="18"/>
  <c r="E28" i="18"/>
  <c r="E27" i="18"/>
  <c r="E26" i="18"/>
  <c r="E25" i="18"/>
  <c r="E24" i="18"/>
  <c r="E23" i="18"/>
  <c r="E22" i="18"/>
  <c r="E21" i="18"/>
  <c r="E106" i="4"/>
  <c r="E105" i="4"/>
  <c r="E104" i="4"/>
  <c r="E101" i="4"/>
  <c r="E100" i="4"/>
  <c r="E99" i="4"/>
  <c r="E98" i="4"/>
  <c r="E95" i="4"/>
  <c r="E94" i="4"/>
  <c r="E93" i="4"/>
  <c r="E92" i="4"/>
  <c r="E89" i="4"/>
  <c r="E88" i="4"/>
  <c r="E87" i="4"/>
  <c r="E86" i="4"/>
  <c r="E85" i="4"/>
  <c r="E84" i="4"/>
  <c r="E81" i="4"/>
  <c r="E80" i="4"/>
  <c r="E79" i="4"/>
  <c r="E78" i="4"/>
  <c r="E75" i="4"/>
  <c r="E74" i="4"/>
  <c r="E73" i="4"/>
  <c r="E72" i="4"/>
  <c r="E71" i="4"/>
  <c r="E70" i="4"/>
  <c r="E69" i="4"/>
  <c r="E66" i="4"/>
  <c r="E65" i="4"/>
  <c r="E64" i="4"/>
  <c r="E63" i="4"/>
  <c r="E62" i="4"/>
  <c r="E59" i="4"/>
  <c r="E58" i="4"/>
  <c r="E57" i="4"/>
  <c r="E56" i="4"/>
  <c r="E55" i="4"/>
  <c r="E54" i="4"/>
  <c r="E53" i="4"/>
  <c r="E52" i="4"/>
  <c r="E51" i="4"/>
  <c r="E50" i="4"/>
  <c r="E49" i="4"/>
  <c r="E48" i="4"/>
  <c r="E45" i="4"/>
  <c r="E44" i="4"/>
  <c r="E43" i="4"/>
  <c r="E42" i="4"/>
  <c r="E41" i="4"/>
  <c r="E40" i="4"/>
  <c r="E39" i="4"/>
  <c r="E38" i="4"/>
  <c r="E35" i="4"/>
  <c r="E34" i="4"/>
  <c r="E33" i="4"/>
  <c r="E32" i="4"/>
  <c r="E31" i="4"/>
  <c r="E30" i="4"/>
  <c r="E29" i="4"/>
  <c r="E28" i="4"/>
  <c r="E25" i="4"/>
  <c r="E24" i="4"/>
  <c r="E23" i="4"/>
  <c r="E22" i="4"/>
  <c r="E21" i="4"/>
  <c r="E20" i="4"/>
  <c r="E19" i="4"/>
  <c r="E18" i="4"/>
  <c r="E17" i="4"/>
  <c r="E16" i="4"/>
  <c r="E15" i="4"/>
  <c r="E14" i="4"/>
  <c r="E13" i="4"/>
  <c r="E12" i="4"/>
  <c r="E11" i="4"/>
  <c r="E67" i="24"/>
  <c r="E66" i="24"/>
  <c r="E65" i="24"/>
  <c r="E64" i="24"/>
  <c r="E63" i="24"/>
  <c r="E62" i="24"/>
  <c r="E61" i="24"/>
  <c r="E60" i="24"/>
  <c r="E59" i="24"/>
  <c r="E58" i="24"/>
  <c r="E57" i="24"/>
  <c r="E56" i="24"/>
  <c r="E55" i="24"/>
  <c r="E52" i="24"/>
  <c r="E51" i="24"/>
  <c r="E50" i="24"/>
  <c r="E49" i="24"/>
  <c r="E48" i="24"/>
  <c r="E47" i="24"/>
  <c r="E46" i="24"/>
  <c r="E45" i="24"/>
  <c r="E44" i="24"/>
  <c r="E43" i="24"/>
  <c r="E42" i="24"/>
  <c r="E41" i="24"/>
  <c r="E40" i="24"/>
  <c r="E39" i="24"/>
  <c r="E38" i="24"/>
  <c r="E37" i="24"/>
  <c r="E36" i="24"/>
  <c r="E35" i="24"/>
  <c r="E34" i="24"/>
  <c r="E31" i="24"/>
  <c r="E30" i="24"/>
  <c r="E29" i="24"/>
  <c r="E28" i="24"/>
  <c r="E27" i="24"/>
  <c r="E26" i="24"/>
  <c r="E25" i="24"/>
  <c r="E24" i="24"/>
  <c r="E23" i="24"/>
  <c r="E22" i="24"/>
  <c r="E19" i="24"/>
  <c r="E18" i="24"/>
  <c r="E17" i="24"/>
  <c r="E16" i="24"/>
  <c r="E15" i="24"/>
  <c r="E14" i="24"/>
  <c r="E13" i="24"/>
  <c r="E12" i="24"/>
  <c r="E11" i="24"/>
  <c r="E115" i="12"/>
  <c r="E114" i="12"/>
  <c r="E113" i="12"/>
  <c r="E112" i="12"/>
  <c r="E109" i="12"/>
  <c r="E108" i="12"/>
  <c r="E107" i="12"/>
  <c r="E106" i="12"/>
  <c r="E105" i="12"/>
  <c r="E104" i="12"/>
  <c r="E103" i="12"/>
  <c r="E100" i="12"/>
  <c r="E99" i="12"/>
  <c r="E98" i="12"/>
  <c r="E97" i="12"/>
  <c r="E96" i="12"/>
  <c r="E95" i="12"/>
  <c r="E92" i="12"/>
  <c r="E91" i="12"/>
  <c r="E90" i="12"/>
  <c r="E89" i="12"/>
  <c r="E88" i="12"/>
  <c r="E87" i="12"/>
  <c r="E86" i="12"/>
  <c r="E85" i="12"/>
  <c r="E84" i="12"/>
  <c r="E83" i="12"/>
  <c r="E82" i="12"/>
  <c r="E81" i="12"/>
  <c r="E80" i="12"/>
  <c r="E79" i="12"/>
  <c r="E78" i="12"/>
  <c r="E75" i="12"/>
  <c r="E74" i="12"/>
  <c r="E73" i="12"/>
  <c r="E72" i="12"/>
  <c r="E71" i="12"/>
  <c r="E70" i="12"/>
  <c r="E69" i="12"/>
  <c r="E68" i="12"/>
  <c r="E65" i="12"/>
  <c r="E64" i="12"/>
  <c r="E63" i="12"/>
  <c r="E62" i="12"/>
  <c r="E61" i="12"/>
  <c r="E60" i="12"/>
  <c r="E59" i="12"/>
  <c r="E58" i="12"/>
  <c r="E57" i="12"/>
  <c r="E54" i="12"/>
  <c r="E53" i="12"/>
  <c r="E52" i="12"/>
  <c r="E51" i="12"/>
  <c r="E50" i="12"/>
  <c r="E49" i="12"/>
  <c r="E48" i="12"/>
  <c r="E47" i="12"/>
  <c r="E46" i="12"/>
  <c r="E43" i="12"/>
  <c r="E42" i="12"/>
  <c r="E41" i="12"/>
  <c r="E40" i="12"/>
  <c r="E39" i="12"/>
  <c r="E38" i="12"/>
  <c r="E37" i="12"/>
  <c r="E36" i="12"/>
  <c r="E35" i="12"/>
  <c r="E34" i="12"/>
  <c r="E31" i="12"/>
  <c r="E30" i="12"/>
  <c r="E29" i="12"/>
  <c r="E28" i="12"/>
  <c r="E27" i="12"/>
  <c r="E26" i="12"/>
  <c r="E25" i="12"/>
  <c r="E24" i="12"/>
  <c r="E23" i="12"/>
  <c r="E20" i="12"/>
  <c r="E19" i="12"/>
  <c r="E18" i="12"/>
  <c r="E17" i="12"/>
  <c r="E16" i="12"/>
  <c r="E15" i="12"/>
  <c r="E14" i="12"/>
  <c r="E13" i="12"/>
  <c r="E12" i="12"/>
  <c r="E11" i="12"/>
  <c r="E123" i="13"/>
  <c r="E122" i="13"/>
  <c r="E121" i="13"/>
  <c r="E120" i="13"/>
  <c r="E119" i="13"/>
  <c r="E116" i="13"/>
  <c r="E115" i="13"/>
  <c r="E114" i="13"/>
  <c r="E111" i="13"/>
  <c r="E110" i="13"/>
  <c r="E109" i="13"/>
  <c r="E103" i="13"/>
  <c r="E102" i="13"/>
  <c r="E101" i="13"/>
  <c r="E100" i="13"/>
  <c r="E99" i="13"/>
  <c r="E96" i="13"/>
  <c r="E95" i="13"/>
  <c r="E94" i="13"/>
  <c r="E93" i="13"/>
  <c r="E92" i="13"/>
  <c r="E91" i="13"/>
  <c r="E90" i="13"/>
  <c r="E89" i="13"/>
  <c r="E88" i="13"/>
  <c r="E85" i="13"/>
  <c r="E84" i="13"/>
  <c r="E83" i="13"/>
  <c r="E82" i="13"/>
  <c r="E81" i="13"/>
  <c r="E80" i="13"/>
  <c r="E77" i="13"/>
  <c r="E76" i="13"/>
  <c r="E75" i="13"/>
  <c r="E74" i="13"/>
  <c r="E73" i="13"/>
  <c r="E72" i="13"/>
  <c r="E69" i="13"/>
  <c r="E68" i="13"/>
  <c r="E67" i="13"/>
  <c r="E66" i="13"/>
  <c r="E65" i="13"/>
  <c r="E64" i="13"/>
  <c r="E63" i="13"/>
  <c r="E62" i="13"/>
  <c r="E61" i="13"/>
  <c r="E58" i="13"/>
  <c r="E57" i="13"/>
  <c r="E56" i="13"/>
  <c r="E55" i="13"/>
  <c r="E54" i="13"/>
  <c r="E53" i="13"/>
  <c r="E50" i="13"/>
  <c r="E49" i="13"/>
  <c r="E48" i="13"/>
  <c r="E47" i="13"/>
  <c r="E46" i="13"/>
  <c r="E45" i="13"/>
  <c r="E42" i="13"/>
  <c r="E41" i="13"/>
  <c r="E40" i="13"/>
  <c r="E39" i="13"/>
  <c r="E38" i="13"/>
  <c r="E37" i="13"/>
  <c r="E36" i="13"/>
  <c r="E35" i="13"/>
  <c r="E32" i="13"/>
  <c r="E31" i="13"/>
  <c r="E30" i="13"/>
  <c r="E29" i="13"/>
  <c r="E28" i="13"/>
  <c r="E47" i="7"/>
  <c r="E46" i="7"/>
  <c r="E43" i="7"/>
  <c r="E42" i="7"/>
  <c r="E41" i="7"/>
  <c r="E38" i="7"/>
  <c r="E37" i="7"/>
  <c r="E34" i="7"/>
  <c r="E33" i="7"/>
  <c r="E32" i="7"/>
  <c r="E29" i="7"/>
  <c r="E28" i="7"/>
  <c r="E27" i="7"/>
  <c r="E24" i="7"/>
  <c r="E23" i="7"/>
  <c r="E22" i="7"/>
  <c r="E19" i="7"/>
  <c r="E18" i="7"/>
  <c r="E17" i="7"/>
  <c r="E16" i="7"/>
  <c r="E13" i="7"/>
  <c r="E12" i="7"/>
  <c r="E11" i="7"/>
  <c r="E55" i="14"/>
  <c r="E54" i="14"/>
  <c r="E53" i="14"/>
  <c r="E52" i="14"/>
  <c r="E51" i="14"/>
  <c r="E50" i="14"/>
  <c r="E49" i="14"/>
  <c r="E48" i="14"/>
  <c r="E45" i="14"/>
  <c r="E44" i="14"/>
  <c r="E43" i="14"/>
  <c r="E42" i="14"/>
  <c r="E41" i="14"/>
  <c r="E38" i="14"/>
  <c r="E37" i="14"/>
  <c r="E36" i="14"/>
  <c r="E35" i="14"/>
  <c r="E34" i="14"/>
  <c r="E33" i="14"/>
  <c r="E32" i="14"/>
  <c r="E31" i="14"/>
  <c r="E30" i="14"/>
  <c r="E29" i="14"/>
  <c r="E26" i="14"/>
  <c r="E25" i="14"/>
  <c r="E24" i="14"/>
  <c r="E23" i="14"/>
  <c r="E22" i="14"/>
  <c r="E21" i="14"/>
  <c r="E20" i="14"/>
  <c r="E17" i="14"/>
  <c r="E16" i="14"/>
  <c r="E15" i="14"/>
  <c r="E14" i="14"/>
  <c r="E13" i="14"/>
  <c r="E12" i="14"/>
  <c r="E11" i="14"/>
  <c r="E183" i="22"/>
  <c r="E182" i="22"/>
  <c r="E181" i="22"/>
  <c r="E180" i="22"/>
  <c r="E179" i="22"/>
  <c r="E178" i="22"/>
  <c r="E177" i="22"/>
  <c r="E176" i="22"/>
  <c r="E174" i="22"/>
  <c r="E173" i="22"/>
  <c r="E172" i="22"/>
  <c r="E171" i="22"/>
  <c r="E170" i="22"/>
  <c r="E169" i="22"/>
  <c r="E168" i="22"/>
  <c r="E166" i="22"/>
  <c r="E165" i="22"/>
  <c r="E164" i="22"/>
  <c r="E163" i="22"/>
  <c r="E162" i="22"/>
  <c r="E161" i="22"/>
  <c r="E160" i="22"/>
  <c r="E159" i="22"/>
  <c r="E158" i="22"/>
  <c r="E157" i="22"/>
  <c r="E156" i="22"/>
  <c r="E155" i="22"/>
  <c r="E154" i="22"/>
  <c r="E153" i="22"/>
  <c r="E152" i="22"/>
  <c r="E151" i="22"/>
  <c r="E150" i="22"/>
  <c r="E149" i="22"/>
  <c r="E148" i="22"/>
  <c r="E147" i="22"/>
  <c r="E146" i="22"/>
  <c r="E144" i="22"/>
  <c r="E143" i="22"/>
  <c r="E142" i="22"/>
  <c r="E141" i="22"/>
  <c r="E140" i="22"/>
  <c r="E139" i="22"/>
  <c r="E137" i="22"/>
  <c r="E136" i="22"/>
  <c r="E135" i="22"/>
  <c r="E134" i="22"/>
  <c r="E132" i="22"/>
  <c r="E131" i="22"/>
  <c r="E130" i="22"/>
  <c r="E129" i="22"/>
  <c r="E128" i="22"/>
  <c r="E126" i="22"/>
  <c r="E125" i="22"/>
  <c r="E123" i="22"/>
  <c r="E122" i="22"/>
  <c r="E121" i="22"/>
  <c r="E120" i="22"/>
  <c r="E119" i="22"/>
  <c r="E117" i="22"/>
  <c r="E116" i="22"/>
  <c r="E115" i="22"/>
  <c r="E114" i="22"/>
  <c r="E113" i="22"/>
  <c r="E111" i="22"/>
  <c r="E110" i="22"/>
  <c r="E109" i="22"/>
  <c r="E106" i="22"/>
  <c r="E105" i="22"/>
  <c r="E103" i="22"/>
  <c r="E102" i="22"/>
  <c r="E93" i="22"/>
  <c r="E92" i="22"/>
  <c r="E91" i="22"/>
  <c r="E90" i="22"/>
  <c r="E87" i="22"/>
  <c r="E86" i="22"/>
  <c r="E85" i="22"/>
  <c r="E84" i="22"/>
  <c r="E83" i="22"/>
  <c r="E82" i="22"/>
  <c r="E79" i="22"/>
  <c r="E78" i="22"/>
  <c r="E77" i="22"/>
  <c r="E76" i="22"/>
  <c r="E75" i="22"/>
  <c r="E74" i="22"/>
  <c r="E73" i="22"/>
  <c r="E72" i="22"/>
  <c r="E71" i="22"/>
  <c r="E70" i="22"/>
  <c r="E68" i="22"/>
  <c r="E67" i="22"/>
  <c r="E66" i="22"/>
  <c r="E65" i="22"/>
  <c r="E64" i="22"/>
  <c r="E63" i="22"/>
  <c r="E62" i="22"/>
  <c r="E52" i="22"/>
  <c r="E49" i="22"/>
  <c r="E46" i="22"/>
  <c r="E45" i="22"/>
  <c r="E44" i="22"/>
  <c r="E43" i="22"/>
  <c r="E40" i="22"/>
  <c r="E37" i="22"/>
  <c r="E36" i="22"/>
  <c r="E35" i="22"/>
  <c r="E32" i="22"/>
  <c r="E31" i="22"/>
  <c r="E30" i="22"/>
  <c r="E29" i="22"/>
  <c r="E28" i="22"/>
  <c r="E27" i="22"/>
  <c r="E26" i="22"/>
  <c r="E25" i="22"/>
  <c r="E22" i="22"/>
  <c r="E21" i="22"/>
  <c r="E20" i="22"/>
  <c r="E19" i="22"/>
  <c r="E18" i="22"/>
  <c r="E15" i="22"/>
  <c r="E14" i="22"/>
  <c r="E13" i="22"/>
  <c r="E12" i="22"/>
  <c r="E11" i="22"/>
  <c r="E42" i="35"/>
  <c r="E41" i="35"/>
  <c r="E40" i="35"/>
  <c r="E39" i="35"/>
  <c r="E38" i="35"/>
  <c r="E37" i="35"/>
  <c r="E34" i="35"/>
  <c r="E33" i="35"/>
  <c r="E32" i="35"/>
  <c r="E31" i="35"/>
  <c r="E30" i="35"/>
  <c r="E29" i="35"/>
  <c r="E28" i="35"/>
  <c r="E27" i="35"/>
  <c r="E26" i="35"/>
  <c r="E23" i="35"/>
  <c r="E22" i="35"/>
  <c r="E21" i="35"/>
  <c r="E20" i="35"/>
  <c r="E19" i="35"/>
  <c r="E18" i="35"/>
  <c r="E15" i="35"/>
  <c r="E14" i="35"/>
  <c r="E13" i="35"/>
  <c r="E12" i="35"/>
  <c r="E11" i="35"/>
  <c r="F74" i="39"/>
  <c r="E74" i="39"/>
  <c r="F71" i="39"/>
  <c r="E71" i="39"/>
  <c r="F70" i="39"/>
  <c r="E70" i="39"/>
  <c r="F69" i="39"/>
  <c r="E69" i="39"/>
  <c r="F68" i="39"/>
  <c r="E68" i="39"/>
  <c r="F67" i="39"/>
  <c r="E67" i="39"/>
  <c r="F64" i="39"/>
  <c r="E64" i="39"/>
  <c r="F63" i="39"/>
  <c r="E63" i="39"/>
  <c r="F60" i="39"/>
  <c r="E60" i="39"/>
  <c r="F59" i="39"/>
  <c r="E59" i="39"/>
  <c r="F56" i="39"/>
  <c r="E56" i="39"/>
  <c r="F55" i="39"/>
  <c r="E55" i="39"/>
  <c r="F54" i="39"/>
  <c r="E54" i="39"/>
  <c r="F53" i="39"/>
  <c r="E53" i="39"/>
  <c r="F50" i="39"/>
  <c r="E50" i="39"/>
  <c r="F49" i="39"/>
  <c r="E49" i="39"/>
  <c r="F48" i="39"/>
  <c r="E48" i="39"/>
  <c r="F47" i="39"/>
  <c r="E47" i="39"/>
  <c r="F46" i="39"/>
  <c r="E46" i="39"/>
  <c r="F45" i="39"/>
  <c r="E45" i="39"/>
  <c r="F44" i="39"/>
  <c r="E44" i="39"/>
  <c r="F41" i="39"/>
  <c r="E41" i="39"/>
  <c r="F40" i="39"/>
  <c r="E40" i="39"/>
  <c r="F39" i="39"/>
  <c r="E39" i="39"/>
  <c r="F38" i="39"/>
  <c r="E38" i="39"/>
  <c r="F37" i="39"/>
  <c r="E37" i="39"/>
  <c r="F34" i="39"/>
  <c r="E34" i="39"/>
  <c r="F33" i="39"/>
  <c r="E33" i="39"/>
  <c r="F32" i="39"/>
  <c r="E32" i="39"/>
  <c r="F28" i="39"/>
  <c r="E28" i="39"/>
  <c r="F27" i="39"/>
  <c r="E27" i="39"/>
  <c r="D27" i="39"/>
  <c r="F26" i="39"/>
  <c r="E26" i="39"/>
  <c r="D26" i="39"/>
  <c r="C26" i="39"/>
  <c r="F25" i="39"/>
  <c r="E25" i="39"/>
  <c r="D25" i="39"/>
  <c r="C25" i="39"/>
  <c r="F24" i="39"/>
  <c r="E24" i="39"/>
  <c r="F23" i="39"/>
  <c r="E23" i="39"/>
  <c r="F20" i="39"/>
  <c r="E20" i="39"/>
  <c r="F19" i="39"/>
  <c r="E19" i="39"/>
  <c r="F18" i="39"/>
  <c r="E18" i="39"/>
  <c r="F17" i="39"/>
  <c r="E17" i="39"/>
  <c r="F16" i="39"/>
  <c r="E16" i="39"/>
  <c r="F13" i="39"/>
  <c r="E13" i="39"/>
  <c r="F12" i="39"/>
  <c r="E12" i="39"/>
  <c r="F11" i="39"/>
  <c r="E11" i="39"/>
  <c r="E45" i="31"/>
  <c r="E44" i="31"/>
  <c r="E43" i="31"/>
  <c r="E40" i="31"/>
  <c r="E39" i="31"/>
  <c r="E38" i="31"/>
  <c r="E37" i="31"/>
  <c r="E36" i="31"/>
  <c r="E35" i="31"/>
  <c r="E32" i="31"/>
  <c r="E31" i="31"/>
  <c r="E30" i="31"/>
  <c r="E29" i="31"/>
  <c r="E28" i="31"/>
  <c r="E27" i="31"/>
  <c r="E26" i="31"/>
  <c r="E23" i="31"/>
  <c r="E22" i="31"/>
  <c r="E21" i="31"/>
  <c r="E20" i="31"/>
  <c r="E17" i="31"/>
  <c r="E16" i="31"/>
  <c r="E15" i="31"/>
  <c r="E14" i="31"/>
  <c r="E13" i="31"/>
  <c r="E12" i="31"/>
  <c r="E11" i="31"/>
  <c r="E27" i="41"/>
  <c r="E26" i="41"/>
  <c r="E24" i="41"/>
  <c r="E23" i="41"/>
  <c r="E22" i="41"/>
  <c r="E21" i="41"/>
  <c r="E18" i="41"/>
  <c r="E17" i="41"/>
  <c r="E16" i="41"/>
  <c r="E13" i="41"/>
  <c r="E12" i="41"/>
  <c r="E11" i="41"/>
</calcChain>
</file>

<file path=xl/sharedStrings.xml><?xml version="1.0" encoding="utf-8"?>
<sst xmlns="http://schemas.openxmlformats.org/spreadsheetml/2006/main" count="2792" uniqueCount="1547">
  <si>
    <t>留学生免税车价目表</t>
  </si>
  <si>
    <t>一汽奥迪</t>
  </si>
  <si>
    <t>华晨宝马</t>
  </si>
  <si>
    <t>沃尔沃</t>
  </si>
  <si>
    <t>上汽奥迪</t>
  </si>
  <si>
    <t>A6L、A5L、A4L、A3
Q5L、Q3、Q2L
Q4 e-tron、Q6 e-tron</t>
  </si>
  <si>
    <t>5系、3系、2系、i3
X5、X3、X1</t>
  </si>
  <si>
    <t>XC60、S90、S60
XC40、XC70</t>
  </si>
  <si>
    <t>A7L、A5L、Q6
Q5 e-tron、E5</t>
  </si>
  <si>
    <t>北京奔驰</t>
  </si>
  <si>
    <t>长安林肯</t>
  </si>
  <si>
    <t>东风英菲尼迪</t>
  </si>
  <si>
    <t>一汽大众</t>
  </si>
  <si>
    <t>E级、C级、A级
GLC、GLB、GLA</t>
  </si>
  <si>
    <t>林肯Z、冒险家
航海家、飞行家</t>
  </si>
  <si>
    <t>Q50L、QX50、QX60</t>
  </si>
  <si>
    <t>迈腾、CC、揽境、探岳、探歌、速腾L、高尔夫、GTI、宝来、探影</t>
  </si>
  <si>
    <t>上汽大众</t>
  </si>
  <si>
    <t>捷豹路虎</t>
  </si>
  <si>
    <t>上汽通用</t>
  </si>
  <si>
    <t>一汽丰田</t>
  </si>
  <si>
    <t>帕萨特、途昂、途观L、途安、威然、途岳、途铠、朗逸、辉昂、柯迪亚克、柯珞克、凌度L</t>
  </si>
  <si>
    <t>揽胜极光、发现运动
XFL、XEL、E-PACE</t>
  </si>
  <si>
    <t>凯迪拉克系列
别克系列、雪佛兰系列</t>
  </si>
  <si>
    <t>普拉多、格瑞维亚、皇冠陆放、亚洲龙、凌放、荣放、锐放、亚洲狮、奕泽、卡罗拉、威驰、bZ4X</t>
  </si>
  <si>
    <t>广汽丰田</t>
  </si>
  <si>
    <t>长安福特</t>
  </si>
  <si>
    <t>长安马自达</t>
  </si>
  <si>
    <t>东风本田</t>
  </si>
  <si>
    <t>赛那、汉兰达、凯美瑞、雷凌、C-HR、威兰达、锋兰达、威飒、凌尚、铂智3X、铂智4X</t>
  </si>
  <si>
    <t>探险者、锐界L、蒙迪欧、锐际、电马</t>
  </si>
  <si>
    <t>CX-8、CX-5、CX-50
昂克赛拉、CX-30</t>
  </si>
  <si>
    <t>UR-V、CR-V、XR-V、HR-V、思域、艾力绅、英仕派</t>
  </si>
  <si>
    <t>广汽本田</t>
  </si>
  <si>
    <t>东风日产</t>
  </si>
  <si>
    <t>北京现代</t>
  </si>
  <si>
    <t>中企诚谊</t>
  </si>
  <si>
    <t>雅阁、冠道、缤智、凌派
奥德赛、皓影、飞度</t>
  </si>
  <si>
    <t>探陆、天籁、奇骏、逍客、轩逸</t>
  </si>
  <si>
    <t>新胜达、索纳塔、名图
ix25、ix35、朗动
、全新途胜</t>
  </si>
  <si>
    <t>海关总署批准成立
全品牌免税车服务
全国资深服务团队</t>
  </si>
  <si>
    <t xml:space="preserve"> 咨询服务热线  010-64097221      了解最新价格   www.mianshuiche.com</t>
  </si>
  <si>
    <t>1.留学回国人员以免税价格购车，上牌照时免缴车辆购置税；</t>
  </si>
  <si>
    <t>2.留学生免税车系汽车厂家直销，免税价格由厂家确立，不同厂家价格政策调整周期不尽相同。另外汽车厂家可能 不定期对产品进行改</t>
  </si>
  <si>
    <t xml:space="preserve">  进或升级，对应产品配置亦可能发生变化。表中价格供参考,最终价格及车型配置以厂家实时  价格政策及生产状态为准。</t>
  </si>
  <si>
    <t>价格更新：</t>
  </si>
  <si>
    <t>2026/01/05 林肯航海家新增亚特兰蒂斯尊享版，免税价格发布！</t>
  </si>
  <si>
    <t>2026/01/05 广汽丰田赛那免税价格调整！</t>
  </si>
  <si>
    <t>2025/12/23 长安福特2026款蒙迪欧上市，免税价格发布！</t>
  </si>
  <si>
    <t>2025/12/08 2026款宝马X5留学生免税价格更新！</t>
  </si>
  <si>
    <t>2025/12/01 长安福特免税价格更新！</t>
  </si>
  <si>
    <t>2025/12/01 一汽奥迪消费补贴再度追加！</t>
  </si>
  <si>
    <t>2025/11/27 一汽丰田第六代荣放上市，免税价格发布！</t>
  </si>
  <si>
    <t>2025/11/27 上汽大众2026款凌渡L，免税价格发布！</t>
  </si>
  <si>
    <t>2025/11/24 上汽大众新增朗逸Pro，2026款威然免税价格发布！</t>
  </si>
  <si>
    <t>2025/11/24 一汽奥迪A5L新增：乾崑智驾版！</t>
  </si>
  <si>
    <t>2025/11/21 大幅增配！2026款宝马X5上市，留学生免税车价格发布！</t>
  </si>
  <si>
    <t>2025/11/18 一汽丰田留学生免税车部分车型，免税价格更新！</t>
  </si>
  <si>
    <t>2025/11/18 沃尔沃留学生免税车年前最后一波福利升级！XC70 再降价，XC60/S90 享首年保险补贴！</t>
  </si>
  <si>
    <t>2025/11/17 2026款奔驰GLC、E级、C级、GLB上市更新！</t>
  </si>
  <si>
    <t>2025/11/03 A6L免税价再下调，一汽奥迪留学生免税车价格正式发布！</t>
  </si>
  <si>
    <t>2025/10/31 上汽通用凯迪拉克CT6免税价格发布！</t>
  </si>
  <si>
    <t>2025/10/30 限时补贴！AUDI首款豪华纯电车型E5 Sportback留学生免税车价格政策发布！</t>
  </si>
  <si>
    <t>2025/10/23 限时权益丰厚！沃尔沃超级混动XC70留学生免税车价格政策发布！</t>
  </si>
  <si>
    <t>2025/10/22 至高下调2.4万，上汽大众热门车型免税价更新！</t>
  </si>
  <si>
    <t>2025/10/20 冒险家最高降幅2万元，26款航海家免税价格发布，长安林肯留学生免税车价格更新！</t>
  </si>
  <si>
    <t>2025/10/13 丰田塞纳、汉兰达、锋兰达威兰达价格调整！</t>
  </si>
  <si>
    <t>2025/10/01 至高下调5.2万！沃尔沃留学生免税车新季度价格政策发布！</t>
  </si>
  <si>
    <t>2025/09/29 宝马留学生免税车最新免税价格更新发布！</t>
  </si>
  <si>
    <t>2025/09/15 一汽奥迪A5L留学生免税车价格及权益调整！</t>
  </si>
  <si>
    <t>2025/09/08 至高下调2.4万，宝马X5最新留学生免税车价格更新！</t>
  </si>
  <si>
    <t>2025/09/05 上汽奥迪A5L Sportback留学生免税车价格正式发布！</t>
  </si>
  <si>
    <t>2025/09/04 宝马X5小改款车型上市发布！</t>
  </si>
  <si>
    <t>2025/09/01 中企诚谊留学生免税车补贴季延续（宝马、一汽奥迪、沃尔沃），一汽奥迪汽车消费补贴再度来袭！</t>
  </si>
  <si>
    <t>2025/08/27 一汽奥迪A5L震撼登陆留学生免税车，免税价格及权益发布！</t>
  </si>
  <si>
    <t>2025/08/19 中企诚谊留学生免税车补贴季现已涵盖沃尔沃车型，全新S60免税价发布，XC60\S90免税价大幅下调！</t>
  </si>
  <si>
    <t>2025/08/14 上汽通用凯迪拉克、别克，部分车型免税价格调整！</t>
  </si>
  <si>
    <t>2025/08/06 长安林肯2025款冒险家上市发布！</t>
  </si>
  <si>
    <t>2025/08/01 中企诚谊留学生免税车补贴季，宝马补贴延续，新增一汽奥迪Q5L、A6L购车补贴！</t>
  </si>
  <si>
    <t>2025/07/17 长安林肯最新留学生免税价格发布，至高降幅4.5万元！</t>
  </si>
  <si>
    <t>2025/07/07 福特探险者新增五座四驱穿越版，福特最新留学生免税车价发布！</t>
  </si>
  <si>
    <t>2025/07/07 GLC、E级、GLA至高1.61万，奔驰最新留学生免税车价格发布！</t>
  </si>
  <si>
    <t>2025/07/03 中企诚谊购车补贴季开启！宝马最新免税价发布，至高下调3.59万！</t>
  </si>
  <si>
    <t>2025/07/02 沃尔沃部分车型免税价格更新！</t>
  </si>
  <si>
    <t>2025/06/23 至高下调1.8万，一汽奥迪第三季度留学生免税车提前放价！</t>
  </si>
  <si>
    <t>2025/06/11 2026款沃尔沃XC60、XC40上市，留学生免税价格发布！</t>
  </si>
  <si>
    <t>2025/06/09 全新宝马X3免税价更新发布，至高下调1.89万！</t>
  </si>
  <si>
    <t>2025/05/30 分期优惠、开放重磅选配，全新沃尔沃XC60、S90留学生免税车价格政策发布！</t>
  </si>
  <si>
    <t>2025/05/28 下调，2025款途观L PRO免税价发布！</t>
  </si>
  <si>
    <t>2025/05/12 至高下调2.34万，全新宝马X3免税价更新！</t>
  </si>
  <si>
    <t>2025/05/12 上汽奥迪Q6新增quattro纪念版！</t>
  </si>
  <si>
    <t>2025/05/09 长安福特留学生免税价格更新，多款车型免税价格下调！</t>
  </si>
  <si>
    <t>2025/05/09 林肯航海家新增亚特兰蒂斯版，免税价格发布！</t>
  </si>
  <si>
    <t>2025/05/08 一汽奥迪Q3/Q3轿跑免税价小幅下调，A6L新增通风舒享包！</t>
  </si>
  <si>
    <t>2025/05/06 奔驰AMG A35L标配柏林之声音响，免税价格更新！</t>
  </si>
  <si>
    <t>2025/04/28 广汽丰田汉兰达留学生免税价格下调！</t>
  </si>
  <si>
    <t>2025/04/25 一汽奥迪购车消费补贴再度来袭，置换补贴同步加码！</t>
  </si>
  <si>
    <t>2025/04/18 一汽奥迪第二季度免税价发布，Q5L、A6L、Q3至高下调1.3万！</t>
  </si>
  <si>
    <t>2025/04/18 广汽丰田赛那、锋兰达、威兰达、凯美瑞等多车免税价下调！新增纯电车型铂智3X、铂智4X！</t>
  </si>
  <si>
    <t>2025/04/10 林肯家族留学生免税车第二季度价格发布，最高直降1万！</t>
  </si>
  <si>
    <t>2025/04/10 大众途昂/途昂X车型更新，免税价发布！</t>
  </si>
  <si>
    <t>2025/04/02 大众途昂Pro留学生免税价格发布！</t>
  </si>
  <si>
    <t>2025/04/01 沃尔沃留学生免税车第二季度免税价发布，分期优惠价可再低10%</t>
  </si>
  <si>
    <t>2025/04/01 热门车型全面下调，至高下调3.6万，宝马第二季度免税价发布！</t>
  </si>
  <si>
    <t>2025/03/26 东风日产新增探陆，劲客·荣誉车型，免税车价格调整！</t>
  </si>
  <si>
    <t>2025/03/21 沃尔沃全新新增金融价格方案，免税价至高可再降4.1万！</t>
  </si>
  <si>
    <t>2025/03/13 至高下调5万元，宝马2系免税价格更新！</t>
  </si>
  <si>
    <t>2025/03/13 一汽丰田2025款普拉多上新，留学生免税价格下调！</t>
  </si>
  <si>
    <t>2025/03/10 一汽奥迪Q5L、A4L留学生免税车价格发布！</t>
  </si>
  <si>
    <t>2025/03/06 长安福特免税车价格更新！</t>
  </si>
  <si>
    <t>2025/03/05 限时订金膨胀活动开启，沃尔沃部分车型免税价至高下调1.1万元！</t>
  </si>
  <si>
    <t>2025/02/28 至高下调3万元，上汽奥迪最新免税价发布！</t>
  </si>
  <si>
    <t>2025/02/28 全面下调，一汽奥迪2025第一季度留学生免税价正式发布！</t>
  </si>
  <si>
    <t>2025/02/14 全新宝马X3长轴距版震撼上市，留学生免税车价格发布！</t>
  </si>
  <si>
    <t>2025/02/07 北京奔驰2025年最新免税价格发布，价格全线下调，即日开启预定！</t>
  </si>
  <si>
    <t>2025/01/15 长安福特免税价格更新，部分免税价格下调！</t>
  </si>
  <si>
    <t>2025/01/14 东风本田免税价格更新，部分免税价格下调！</t>
  </si>
  <si>
    <t>2025/01/09 林肯免税价格更新，部分免税价格下调！</t>
  </si>
  <si>
    <t>2025/01/03  全面下调，2025年第一季度宝马留学生免税价发布！</t>
  </si>
  <si>
    <t>2025/01/02  至高下调6.87万，上汽奥迪Q6、Q5 e-tron、A7L免税价全面大幅下调！</t>
  </si>
  <si>
    <t>2025/01/02  XC60部分型号价格下调，保养、零息分期延续，沃尔沃2025年第一季度免税政策发布！</t>
  </si>
  <si>
    <r>
      <rPr>
        <b/>
        <sz val="14"/>
        <rFont val="等线"/>
        <family val="3"/>
        <charset val="134"/>
      </rPr>
      <t>北京中企诚谊留学回国人员购车服务有限公司</t>
    </r>
    <r>
      <rPr>
        <sz val="12"/>
        <rFont val="等线"/>
        <family val="3"/>
        <charset val="134"/>
      </rPr>
      <t>自2003年海关总署批准成立以来的20年中，与各品牌主机厂、各大品牌4S店、银行、保险公司合作，形成了以免税购车咨询、办理海关委托申报、委托购车、办理免税车购车分期、车辆保险、协助办理车辆购置税免征及验车上牌等一条龙免税车服务。中企诚谊目前拥有全部品牌免税车的主机厂授权，且已在全国三十余个城市开设了留学生购车服务网点，服务网络人员平均从业年限在十年以上，可为全国留学归国人员提供便捷优质且安心的全品牌免税车代办服务。</t>
    </r>
  </si>
  <si>
    <t>大区</t>
  </si>
  <si>
    <t>省市</t>
  </si>
  <si>
    <t>代办处</t>
  </si>
  <si>
    <t>联系人</t>
  </si>
  <si>
    <t>联系电话</t>
  </si>
  <si>
    <t>微信号</t>
  </si>
  <si>
    <t>地址/备注</t>
  </si>
  <si>
    <t>华东地区</t>
  </si>
  <si>
    <t>浙江省</t>
  </si>
  <si>
    <t>杭州代办处</t>
  </si>
  <si>
    <t>程吉</t>
  </si>
  <si>
    <t>杭州市滨江区长河街道长河路590号东忠科技园2幢7楼D706室
杭州市江干区解放东路18号杭州市民中心H楼2楼杭州海关办事大厅</t>
  </si>
  <si>
    <t>毕伟冬</t>
  </si>
  <si>
    <t>宁波代办处</t>
  </si>
  <si>
    <t>王启超</t>
  </si>
  <si>
    <t>宁波市海曙区新青年创享中心A幢A310</t>
  </si>
  <si>
    <t>上海市</t>
  </si>
  <si>
    <t>上海代办处</t>
  </si>
  <si>
    <t>陈纯</t>
  </si>
  <si>
    <r>
      <rPr>
        <sz val="12"/>
        <rFont val="等线"/>
        <family val="3"/>
        <charset val="134"/>
      </rPr>
      <t>上海市浦东新区张杨路620号中融恒瑞国际大厦东塔1001A室
上海市黄浦区柳林路</t>
    </r>
    <r>
      <rPr>
        <sz val="12"/>
        <rFont val="等线"/>
        <family val="3"/>
        <charset val="134"/>
      </rPr>
      <t>1</t>
    </r>
    <r>
      <rPr>
        <sz val="12"/>
        <rFont val="等线"/>
        <family val="3"/>
        <charset val="134"/>
      </rPr>
      <t>号兰生大厦</t>
    </r>
    <r>
      <rPr>
        <sz val="12"/>
        <rFont val="等线"/>
        <family val="3"/>
        <charset val="134"/>
      </rPr>
      <t>7</t>
    </r>
    <r>
      <rPr>
        <sz val="12"/>
        <rFont val="等线"/>
        <family val="3"/>
        <charset val="134"/>
      </rPr>
      <t>楼</t>
    </r>
  </si>
  <si>
    <t>江苏省</t>
  </si>
  <si>
    <t>南京代办处</t>
  </si>
  <si>
    <t>谢航</t>
  </si>
  <si>
    <t>南京市玄武区锦湖路银城东苑紫荆园4-2-1704室
全市支持宝马，奥迪，奔驰，沃尔沃等各大品牌试驾预约：
南京市江宁区东麒路汽车4s园 江苏天奥汽车
南京市大明路278号 南京宁宝汽车
南京市浦珠北路42号 南京中升汇宝汽车
南京市江宁区汤山大道与天润路交叉口 南京协众麒宝汽车</t>
  </si>
  <si>
    <t>施俊</t>
  </si>
  <si>
    <t>赵千野</t>
  </si>
  <si>
    <t>苏锡常州代办处</t>
  </si>
  <si>
    <t>杨俊</t>
  </si>
  <si>
    <t>苏州市工业园区苏州大道西1号世纪金融大厦1906室
无锡市梁溪区运河东路557号时代国际C座909</t>
  </si>
  <si>
    <t>范娟</t>
  </si>
  <si>
    <t>山东省</t>
  </si>
  <si>
    <t>青岛代办处</t>
  </si>
  <si>
    <t>杨杰</t>
  </si>
  <si>
    <t>青岛市市南区泰州路13-13（江西路洁神饭店北1000米</t>
  </si>
  <si>
    <t>济南代办处</t>
  </si>
  <si>
    <t>秦文芳</t>
  </si>
  <si>
    <t>济南市经十东路33688号邢村立交桥东济南海关现场业务处综合保税区内</t>
  </si>
  <si>
    <t>安徽省</t>
  </si>
  <si>
    <t>合肥代办处</t>
  </si>
  <si>
    <t>李振乾</t>
  </si>
  <si>
    <t>安徽省合肥市包河区金寨路96号中国科学技术大学东区13幢203室</t>
  </si>
  <si>
    <t>福建省</t>
  </si>
  <si>
    <t>福州代办处</t>
  </si>
  <si>
    <t>陈凤</t>
  </si>
  <si>
    <t>福建省福州市东浦路156号展企大厦19层708</t>
  </si>
  <si>
    <t>厦门代办处</t>
  </si>
  <si>
    <t>王金辉</t>
  </si>
  <si>
    <t>厦门市中山路360号702</t>
  </si>
  <si>
    <t>华南地区</t>
  </si>
  <si>
    <t>广东省</t>
  </si>
  <si>
    <t>广州代办处</t>
  </si>
  <si>
    <t>骆惠霞</t>
  </si>
  <si>
    <t>广州市天河区珠江新城花城广场保利威座北塔9楼B80
番禺接待处：番禺区市新路665号三楼（广州科技贸易学院北门旁）</t>
  </si>
  <si>
    <t>深圳代办处</t>
  </si>
  <si>
    <t>骆伟军</t>
  </si>
  <si>
    <t>深圳市龙岗区龙城街道中心城愉园新村7栋1单元702</t>
  </si>
  <si>
    <t>广西省</t>
  </si>
  <si>
    <t>南宁代办处</t>
  </si>
  <si>
    <t>蒙广彬</t>
  </si>
  <si>
    <t>广西南宁市良庆区体强路9号中国邕州海关2楼</t>
  </si>
  <si>
    <t>黎鑫</t>
  </si>
  <si>
    <t>海南省</t>
  </si>
  <si>
    <t>北京总部</t>
  </si>
  <si>
    <t>010-64097221</t>
  </si>
  <si>
    <t>张宗仰 13391621892、王京香 15311081538、张鸿鹏 15311081136、曹雨彤 13391620029、王羲 13391626670、王金霞 13391626772、王哲 17319297747、张猛 15311081120</t>
  </si>
  <si>
    <t>华中地区</t>
  </si>
  <si>
    <t>河南省</t>
  </si>
  <si>
    <t>郑州代办处</t>
  </si>
  <si>
    <t>卫新民</t>
  </si>
  <si>
    <t>郑州市金水路与玉凤路交叉口东郑州海关金水办事大厅</t>
  </si>
  <si>
    <t>湖北省</t>
  </si>
  <si>
    <t>武汉代办处</t>
  </si>
  <si>
    <t>湖南省</t>
  </si>
  <si>
    <t>长沙代办处</t>
  </si>
  <si>
    <t>高媛</t>
  </si>
  <si>
    <t>长沙市芙蓉区解放西路136号蓝色地标5188号</t>
  </si>
  <si>
    <t>江西省</t>
  </si>
  <si>
    <t>南昌代办处</t>
  </si>
  <si>
    <t>付宇航</t>
  </si>
  <si>
    <t>江西省南昌市红谷滩区丰和北大道366号力高凤凰新天2栋2006室</t>
  </si>
  <si>
    <t>华北地区</t>
  </si>
  <si>
    <t>北京市</t>
  </si>
  <si>
    <t>天津市</t>
  </si>
  <si>
    <t>天津代办处</t>
  </si>
  <si>
    <t>王玉琴</t>
  </si>
  <si>
    <t>天津市河东区六纬路85号万隆中心大厦A座515（环海捷运）</t>
  </si>
  <si>
    <t>山西省</t>
  </si>
  <si>
    <t>太原代办处</t>
  </si>
  <si>
    <t>李杰</t>
  </si>
  <si>
    <t>太原市万柏林区晋祠路一段19号太原创客空间电子商务创业园416</t>
  </si>
  <si>
    <t>河北省</t>
  </si>
  <si>
    <t>石家庄代办处</t>
  </si>
  <si>
    <t>薛卫</t>
  </si>
  <si>
    <t>石家庄市鹿泉区中山西路南侧沿街楼2号楼3号（中铁十七局对面）</t>
  </si>
  <si>
    <t>内蒙古自治区</t>
  </si>
  <si>
    <t>西南地区</t>
  </si>
  <si>
    <t>四川省</t>
  </si>
  <si>
    <t>成都代办处</t>
  </si>
  <si>
    <t>陈军</t>
  </si>
  <si>
    <t>成都市金牛区西北桥边街1号五丁苑金牛座2002室</t>
  </si>
  <si>
    <t>重庆市</t>
  </si>
  <si>
    <t>重庆代办处</t>
  </si>
  <si>
    <t>曹奕</t>
  </si>
  <si>
    <t>重庆市九龙坡万象城华润广场B座24-7；
重庆市南岸区南滨路162号出版集团6层重庆两江海关办事大厅</t>
  </si>
  <si>
    <t>云南省</t>
  </si>
  <si>
    <t>昆明代办处</t>
  </si>
  <si>
    <t>李军希</t>
  </si>
  <si>
    <t>昆明市官渡区关兴路320号 昆明海关业务大楼 一楼大厅
昆明市呈贡区上海东盟商务大厦A座2层 昆明妇女创业创新示范中心</t>
  </si>
  <si>
    <t>贵州省</t>
  </si>
  <si>
    <t>贵阳代办处</t>
  </si>
  <si>
    <t>潘夏斯</t>
  </si>
  <si>
    <t>贵阳市观山湖区林城西路1号 通源汽车文化广场 
贵阳市白云区都拉营二号路东50米 贵阳综合保税区综合服务大楼</t>
  </si>
  <si>
    <t>西藏自治区</t>
  </si>
  <si>
    <t>东北地区</t>
  </si>
  <si>
    <t>黑龙江省</t>
  </si>
  <si>
    <t>哈尔滨代办处</t>
  </si>
  <si>
    <t>高恩惠</t>
  </si>
  <si>
    <t>哈尔滨市道里区景江东路金中环商业广场C区449室</t>
  </si>
  <si>
    <t>吉林省</t>
  </si>
  <si>
    <t>长春代办处</t>
  </si>
  <si>
    <t>赵艳芳</t>
  </si>
  <si>
    <t>长春市普阳街3333号B座</t>
  </si>
  <si>
    <t>孙岩</t>
  </si>
  <si>
    <t>辽宁省</t>
  </si>
  <si>
    <t>沈阳代办处</t>
  </si>
  <si>
    <t>侯丹</t>
  </si>
  <si>
    <t>沈阳市铁西区建设东路75号伯伦时代B座16楼107室</t>
  </si>
  <si>
    <t>大连代办处</t>
  </si>
  <si>
    <t>王瑞刚</t>
  </si>
  <si>
    <t>大连市中山区港湾街7号时代大厦1503室</t>
  </si>
  <si>
    <t>西北地区</t>
  </si>
  <si>
    <t>陕西省</t>
  </si>
  <si>
    <t>西安代办处</t>
  </si>
  <si>
    <t>李乐平</t>
  </si>
  <si>
    <t>西安市莲湖区莲湖路37号西安商务宾馆328室
西安市经济技术开发区凤城八路168号西北国金中心D座15楼 关中海关</t>
  </si>
  <si>
    <t>甘肃省
宁夏回族自治区
青海省
新疆维吾尔自治区</t>
  </si>
  <si>
    <r>
      <rPr>
        <b/>
        <sz val="36"/>
        <color theme="0"/>
        <rFont val="等线"/>
        <family val="3"/>
        <charset val="134"/>
      </rPr>
      <t>华晨宝马</t>
    </r>
    <r>
      <rPr>
        <b/>
        <sz val="12"/>
        <color theme="0"/>
        <rFont val="等线"/>
        <family val="3"/>
        <charset val="134"/>
      </rPr>
      <t xml:space="preserve">
咨询服务热线：010-64097221</t>
    </r>
  </si>
  <si>
    <t>此价格只适用价格发布时对应的产品，如遇车辆型号及年款等调整，需以厂家新公布价格政策为准</t>
  </si>
  <si>
    <t>车型</t>
  </si>
  <si>
    <t>型    号</t>
  </si>
  <si>
    <t>建议零售价</t>
  </si>
  <si>
    <t>免税价格</t>
  </si>
  <si>
    <t>折扣率</t>
  </si>
  <si>
    <t>备  注</t>
  </si>
  <si>
    <r>
      <rPr>
        <b/>
        <sz val="12"/>
        <color indexed="8"/>
        <rFont val="等线"/>
        <family val="3"/>
        <charset val="134"/>
      </rPr>
      <t>全新BMW</t>
    </r>
    <r>
      <rPr>
        <b/>
        <sz val="12"/>
        <rFont val="等线"/>
        <family val="3"/>
        <charset val="134"/>
      </rPr>
      <t xml:space="preserve"> X5</t>
    </r>
  </si>
  <si>
    <t>X5 xDrive 30Li 尊享型M运动曜夜套装</t>
  </si>
  <si>
    <t>代办服务费
2,800元</t>
  </si>
  <si>
    <t>X5 xDrive 40Li M 运动曜夜套装</t>
  </si>
  <si>
    <t>X5 xDrive 40Li 尊享型M运动曜夜套装</t>
  </si>
  <si>
    <t>车身颜色：碳黑色、宝石青、神秘灰、矿石白、摩天灰、量子蓝、个性化定制磨砂纯灰色
内饰颜色：摩卡色、火山红、黑色、火山红/黑色、海蓝（Veganza皮革）
*上述信息仅供参考，车型配置信息适用于一定生产月</t>
  </si>
  <si>
    <r>
      <rPr>
        <b/>
        <sz val="12"/>
        <color indexed="8"/>
        <rFont val="等线"/>
        <family val="3"/>
        <charset val="134"/>
      </rPr>
      <t>全新BMW</t>
    </r>
    <r>
      <rPr>
        <b/>
        <sz val="12"/>
        <rFont val="等线"/>
        <family val="3"/>
        <charset val="134"/>
      </rPr>
      <t xml:space="preserve"> X3</t>
    </r>
  </si>
  <si>
    <t>X3 xDrive25L 豪华套装</t>
  </si>
  <si>
    <t>X3 xDrive30L 领先型 M运动曜夜套装</t>
  </si>
  <si>
    <t>X3 xDrive30L 尊享型 M运动曜夜套装</t>
  </si>
  <si>
    <t>全新BMW 5系</t>
  </si>
  <si>
    <t>525Li 豪华套装</t>
  </si>
  <si>
    <t>代办服务费
2,500元</t>
  </si>
  <si>
    <t>525Li M运动套装</t>
  </si>
  <si>
    <t>530Li 领先型豪华套装</t>
  </si>
  <si>
    <t>530Li 领先型M运动套装</t>
  </si>
  <si>
    <t>530Li xDrive M运动套装</t>
  </si>
  <si>
    <t>530Li 尊享型豪华套装</t>
  </si>
  <si>
    <t>530Li 尊享型M运动套装</t>
  </si>
  <si>
    <t>新BMW 3系</t>
  </si>
  <si>
    <t>325i M运动套装</t>
  </si>
  <si>
    <t>330i M运动曜夜套装</t>
  </si>
  <si>
    <t>325Li M运动套装</t>
  </si>
  <si>
    <t>330Li M运动曜夜套装</t>
  </si>
  <si>
    <t>330Li 尊享型M运动曜夜套装</t>
  </si>
  <si>
    <t>-</t>
  </si>
  <si>
    <t xml:space="preserve"> 查看最新免税价格请登录 中企诚谊网站：www.mianshuiche.com</t>
  </si>
  <si>
    <r>
      <rPr>
        <b/>
        <sz val="36"/>
        <color theme="0"/>
        <rFont val="等线"/>
        <family val="3"/>
        <charset val="134"/>
      </rPr>
      <t>沃尔沃</t>
    </r>
    <r>
      <rPr>
        <b/>
        <sz val="12"/>
        <color theme="0"/>
        <rFont val="等线"/>
        <family val="3"/>
        <charset val="134"/>
      </rPr>
      <t xml:space="preserve">
咨询服务热线：010-64097221</t>
    </r>
  </si>
  <si>
    <t>微信下单后汇款金额</t>
  </si>
  <si>
    <t>免税价格*</t>
  </si>
  <si>
    <t>全新XC60 
2026款</t>
  </si>
  <si>
    <t>XC60 B5 四驱 智逸豪华版</t>
  </si>
  <si>
    <t>+冬季选装包</t>
  </si>
  <si>
    <t>支持多项同时选配
多项选配时，免税价会有微小浮动</t>
  </si>
  <si>
    <t>+空气悬架&amp;4C自适应底盘</t>
  </si>
  <si>
    <t>XC60 B5 四驱 智远豪华/运动版</t>
  </si>
  <si>
    <t>+宝华韦健音响</t>
  </si>
  <si>
    <t>XC60 B5 四驱 智远极夜黑版</t>
  </si>
  <si>
    <t>XC60 B5 四驱 智雅豪华版</t>
  </si>
  <si>
    <t>XC60 贴息贷款方案（农业银行）</t>
  </si>
  <si>
    <t>贷款产品</t>
  </si>
  <si>
    <r>
      <rPr>
        <b/>
        <sz val="10"/>
        <color theme="0"/>
        <rFont val="宋体"/>
        <family val="3"/>
        <charset val="134"/>
      </rPr>
      <t>分期月数</t>
    </r>
  </si>
  <si>
    <r>
      <rPr>
        <b/>
        <sz val="10"/>
        <color theme="0"/>
        <rFont val="宋体"/>
        <family val="3"/>
        <charset val="134"/>
      </rPr>
      <t>最低首付比例</t>
    </r>
  </si>
  <si>
    <r>
      <rPr>
        <b/>
        <sz val="10"/>
        <color theme="0"/>
        <rFont val="宋体"/>
        <family val="3"/>
        <charset val="134"/>
      </rPr>
      <t>持卡人费率</t>
    </r>
  </si>
  <si>
    <r>
      <rPr>
        <sz val="11"/>
        <rFont val="宋体"/>
        <family val="3"/>
        <charset val="134"/>
      </rPr>
      <t>零息低息产品同时有</t>
    </r>
    <r>
      <rPr>
        <b/>
        <sz val="11"/>
        <color rgb="FFFF0000"/>
        <rFont val="宋体"/>
        <family val="3"/>
        <charset val="134"/>
      </rPr>
      <t>农业银行、中国银行等多途径可选</t>
    </r>
    <r>
      <rPr>
        <sz val="11"/>
        <rFont val="宋体"/>
        <family val="3"/>
        <charset val="134"/>
      </rPr>
      <t xml:space="preserve">
手续费率以贷款申请日期为准</t>
    </r>
  </si>
  <si>
    <t>零/低息方案</t>
  </si>
  <si>
    <r>
      <rPr>
        <sz val="10"/>
        <rFont val="等线"/>
        <family val="3"/>
        <charset val="134"/>
      </rPr>
      <t>最高贷款</t>
    </r>
    <r>
      <rPr>
        <sz val="10"/>
        <rFont val="Arial"/>
        <family val="2"/>
      </rPr>
      <t>12</t>
    </r>
    <r>
      <rPr>
        <sz val="10"/>
        <rFont val="等线"/>
        <family val="3"/>
        <charset val="134"/>
      </rPr>
      <t>万</t>
    </r>
  </si>
  <si>
    <r>
      <rPr>
        <sz val="10"/>
        <rFont val="等线"/>
        <family val="3"/>
        <charset val="134"/>
      </rPr>
      <t>最高贷款</t>
    </r>
    <r>
      <rPr>
        <sz val="10"/>
        <rFont val="Arial"/>
        <family val="2"/>
      </rPr>
      <t>10</t>
    </r>
    <r>
      <rPr>
        <sz val="10"/>
        <rFont val="等线"/>
        <family val="3"/>
        <charset val="134"/>
      </rPr>
      <t>万</t>
    </r>
  </si>
  <si>
    <t>全新XC70
2026款</t>
  </si>
  <si>
    <t>XC70 两驱长续航Core</t>
  </si>
  <si>
    <t>+冬季包</t>
  </si>
  <si>
    <t>XC70 四驱超长续航Core</t>
  </si>
  <si>
    <t>XC70 四驱超长续航Plus</t>
  </si>
  <si>
    <t>支持多项同时选配
多项选配时（含霞光灰金属漆），免税价会有微小浮动</t>
  </si>
  <si>
    <t>+HUD</t>
  </si>
  <si>
    <t>+21寸轮毂+Nappa真皮座椅（选装升级组合限时减免）</t>
  </si>
  <si>
    <t>XC70 四驱超长续航Ultra</t>
  </si>
  <si>
    <t>XC70 贴息贷款方案（农业银行）</t>
  </si>
  <si>
    <r>
      <rPr>
        <b/>
        <sz val="10"/>
        <color theme="0"/>
        <rFont val="宋体"/>
        <family val="3"/>
        <charset val="134"/>
      </rPr>
      <t>贷款产品</t>
    </r>
  </si>
  <si>
    <r>
      <rPr>
        <b/>
        <sz val="11"/>
        <color indexed="8"/>
        <rFont val="等线"/>
        <family val="3"/>
        <charset val="134"/>
      </rPr>
      <t xml:space="preserve">S90长轴距
2026款
</t>
    </r>
    <r>
      <rPr>
        <b/>
        <sz val="11"/>
        <color rgb="FFFF0000"/>
        <rFont val="等线"/>
        <family val="3"/>
        <charset val="134"/>
      </rPr>
      <t xml:space="preserve">
（享专项补贴3000元）
</t>
    </r>
  </si>
  <si>
    <t>S90 B5 智逸豪华版</t>
  </si>
  <si>
    <t>S90 B5 智远豪华/运动版</t>
  </si>
  <si>
    <t>+后轮空气悬架&amp;4C自适应底盘</t>
  </si>
  <si>
    <t>S90 B5 智雅豪华版</t>
  </si>
  <si>
    <t>S90 T8 插电混动 四驱 智逸豪华版</t>
  </si>
  <si>
    <t>S90 T8 插电混动 四驱 智远豪华版</t>
  </si>
  <si>
    <t>S90 T8 插电混动 四驱 智雅豪华版</t>
  </si>
  <si>
    <t>S90 贴息贷款方案（农业银行）</t>
  </si>
  <si>
    <t xml:space="preserve">全新 S60
2026款
</t>
  </si>
  <si>
    <t>S60 B4 智逸豪华版</t>
  </si>
  <si>
    <t>S60 B4 智远豪华版</t>
  </si>
  <si>
    <t>S60 B4 智远运动版</t>
  </si>
  <si>
    <t>S60 B5 智雅运动版</t>
  </si>
  <si>
    <t>S60 分期方案（农业银行）</t>
  </si>
  <si>
    <t>外观颜色：水晶白珍珠漆、玛瑙黑、牛仔蓝、星耀沙、森莓红、薄雾灰、松湖绿
内饰颜色：黑内饰+黑色座椅、黑内饰+棕色座椅（限豪华版可选）、黑内饰-灰色座椅（限运动版可选）</t>
  </si>
  <si>
    <t>XC40
2026款</t>
  </si>
  <si>
    <t>XC40 B3 智行时尚版</t>
  </si>
  <si>
    <t>XC40 B3 智远豪华版</t>
  </si>
  <si>
    <t>XC40 B4 四驱 智远豪华版</t>
  </si>
  <si>
    <t>XC40 B4 四驱 智远极夜黑版</t>
  </si>
  <si>
    <t>XC40 B4 四驱 智雅运动版</t>
  </si>
  <si>
    <t>XC40 贴息贷款方案（农业银行）</t>
  </si>
  <si>
    <t>XC40 外观颜色（参照订购指南）：水晶白珍珠漆、玛瑙黑金属漆（限智远极夜黑版）、牛仔蓝金属漆、薄雾灰金属漆、瀚漠沙金属漆、松湖绿金属漆
XC40 内饰颜色：黑-灰织物（时尚版专属）、黑色内饰-黑色座椅；黑色米色内饰-米色座椅，智雅运动版内饰需注明内饰代码：RD00-黑色Arianne座椅/R980-黑色Nubuck绒面+皮质座椅</t>
  </si>
  <si>
    <t xml:space="preserve"> 查看最新免税价格请登录 中企诚谊网站： www.mianshuiche.com</t>
  </si>
  <si>
    <t xml:space="preserve"> 查看最新免税价格请登录 中企诚谊网站：  www.mianshuiche.com</t>
  </si>
  <si>
    <r>
      <rPr>
        <b/>
        <sz val="36"/>
        <color theme="0"/>
        <rFont val="等线"/>
        <family val="3"/>
        <charset val="134"/>
      </rPr>
      <t>上汽奥迪</t>
    </r>
    <r>
      <rPr>
        <b/>
        <sz val="12"/>
        <color theme="0"/>
        <rFont val="等线"/>
        <family val="3"/>
        <charset val="134"/>
      </rPr>
      <t xml:space="preserve">
咨询服务热线：010-64097221</t>
    </r>
  </si>
  <si>
    <r>
      <rPr>
        <b/>
        <sz val="11"/>
        <rFont val="等线"/>
        <family val="3"/>
        <charset val="134"/>
      </rPr>
      <t xml:space="preserve">奥迪 </t>
    </r>
    <r>
      <rPr>
        <b/>
        <sz val="12"/>
        <rFont val="等线"/>
        <family val="3"/>
        <charset val="134"/>
      </rPr>
      <t>A5L
2026款</t>
    </r>
  </si>
  <si>
    <t>A5L Sportback TFSI 150kW 豪华型</t>
  </si>
  <si>
    <t>A5L Sportback TFSI 150kW 尊享quattro型</t>
  </si>
  <si>
    <t>A5L Sportback TFSI 150kW 智领型</t>
  </si>
  <si>
    <t>A5L Sportback TFSI 150kW 智领quattro型</t>
  </si>
  <si>
    <t xml:space="preserve">A5L Sportback TFSI 150kW 首发限量版 quattro </t>
  </si>
  <si>
    <t>A5L Sportback TFSI quattro 200kW 旗舰型</t>
  </si>
  <si>
    <t>A5L Sportback TFSI quattro 200kW 旗舰智曜型</t>
  </si>
  <si>
    <r>
      <rPr>
        <sz val="12"/>
        <color rgb="FF000000"/>
        <rFont val="等线"/>
        <family val="3"/>
        <charset val="134"/>
      </rPr>
      <t xml:space="preserve">车身颜色：
飓风灰、睿驭白、极影黑、竞速红；
智韵蓝、寻踪绿、曙光米（需另加3000元）
内饰颜色：
赤刃黑、燃境红、午夜黑、驭光米、幻影黑
</t>
    </r>
    <r>
      <rPr>
        <b/>
        <sz val="12"/>
        <color rgb="FF0070C0"/>
        <rFont val="等线"/>
        <family val="3"/>
        <charset val="134"/>
      </rPr>
      <t>A5L Sportback可提供部分加配现车车源，现车资源请详询中企诚谊</t>
    </r>
    <r>
      <rPr>
        <sz val="12"/>
        <color rgb="FF000000"/>
        <rFont val="等线"/>
        <family val="3"/>
        <charset val="134"/>
      </rPr>
      <t xml:space="preserve">
</t>
    </r>
    <r>
      <rPr>
        <b/>
        <sz val="12"/>
        <color rgb="FF0070C0"/>
        <rFont val="等线"/>
        <family val="3"/>
        <charset val="134"/>
      </rPr>
      <t xml:space="preserve">留学生免税车权益：
</t>
    </r>
    <r>
      <rPr>
        <sz val="12"/>
        <color rgb="FF0070C0"/>
        <rFont val="等线"/>
        <family val="3"/>
        <charset val="134"/>
      </rPr>
      <t xml:space="preserve">①3000元保险补贴金
②2年3次奥迪标准保养(含首保)
③送两年焕新无忧险
</t>
    </r>
    <r>
      <rPr>
        <sz val="10"/>
        <color rgb="FF0070C0"/>
        <rFont val="等线"/>
        <family val="3"/>
        <charset val="134"/>
      </rPr>
      <t xml:space="preserve">-返厂权益：单次事故定损金额≥原车发票价20%，车险进保（有责+无责），回原店维修，可享单次2000元服务权益
-焕新权益：单次事故定损金额≥原车发票价30%（非全损），车险进保事故（有责+无责），可享回原店同品牌置换车辆
-全损权益：事故全损或推定全损，可享回原店同品牌置换车辆
</t>
    </r>
    <r>
      <rPr>
        <sz val="12"/>
        <color rgb="FF0070C0"/>
        <rFont val="等线"/>
        <family val="3"/>
        <charset val="134"/>
      </rPr>
      <t xml:space="preserve">
*权益产品享受规则及权益详情需以权益相服务关方提供的产品说明为准，详询中企诚谊</t>
    </r>
  </si>
  <si>
    <r>
      <rPr>
        <b/>
        <sz val="11"/>
        <rFont val="等线"/>
        <family val="3"/>
        <charset val="134"/>
      </rPr>
      <t xml:space="preserve">AUDI </t>
    </r>
    <r>
      <rPr>
        <b/>
        <sz val="12"/>
        <rFont val="等线"/>
        <family val="3"/>
        <charset val="134"/>
      </rPr>
      <t>E5 Sportback
2026款</t>
    </r>
  </si>
  <si>
    <t>E5 Sportback 先锋型</t>
  </si>
  <si>
    <t>E5 Sportback 先锋Plus型</t>
  </si>
  <si>
    <t>E5 Sportback 先锋quattro型</t>
  </si>
  <si>
    <t>E5 Sportback 旗舰quattro型</t>
  </si>
  <si>
    <r>
      <rPr>
        <b/>
        <sz val="11"/>
        <rFont val="等线"/>
        <family val="3"/>
        <charset val="134"/>
      </rPr>
      <t xml:space="preserve">奥迪 </t>
    </r>
    <r>
      <rPr>
        <b/>
        <sz val="12"/>
        <rFont val="等线"/>
        <family val="3"/>
        <charset val="134"/>
      </rPr>
      <t xml:space="preserve">A7L
2025款
</t>
    </r>
  </si>
  <si>
    <t>A7L 45 TFSI 豪华型</t>
  </si>
  <si>
    <t>A7L 45 TFSI quattro 奢享型+运动座椅升级套装</t>
  </si>
  <si>
    <t>A7L 45 TFSI quattro 奢享型+运动座椅升级套装+B&amp;O音响</t>
  </si>
  <si>
    <t>A7L 45 TFSI quattro 黑武士版</t>
  </si>
  <si>
    <t>A7L 45 TFSI quattro 黑武士PLUS（Lite版）</t>
  </si>
  <si>
    <t>A7L 45 TFSI quattro RS套件竞速版</t>
  </si>
  <si>
    <t>A7L 55 TFSI quattro 黑武士版</t>
  </si>
  <si>
    <r>
      <rPr>
        <sz val="12"/>
        <color rgb="FF000000"/>
        <rFont val="等线"/>
        <family val="3"/>
        <charset val="134"/>
      </rPr>
      <t xml:space="preserve">外观颜色：米勒白、极地黑、电光蓝、恒动灰、烟熏棕、箭羽灰（RS套件竞速版）
内饰颜色：静谧黑、悠远灰、奢雅棕、舒云白、挚热红、暗影灰（RS套件竞速版）
</t>
    </r>
    <r>
      <rPr>
        <sz val="12"/>
        <color rgb="FF0070C0"/>
        <rFont val="等线"/>
        <family val="3"/>
        <charset val="134"/>
      </rPr>
      <t>权益：
①选装包同享整车折扣
②2年或者5万公里三包，以先到者为准
③3年或10万公里整车质保，以先到者为准
④3年免费24小时安全顾问事故处理协助服务
⑤3年免费Audi Connect &amp; Asterix移动互联服务
⑥3年免费基础服务流量
⑦3年内每月赠送6GB通用流量</t>
    </r>
  </si>
  <si>
    <t>奥迪 Q6</t>
  </si>
  <si>
    <t xml:space="preserve"> Q6 40 TFSI quattro 纪念版 羽林套装 7座</t>
  </si>
  <si>
    <t xml:space="preserve"> Q6 40 TFSI quattro 观云型 羽林套装 7座</t>
  </si>
  <si>
    <t xml:space="preserve"> Q6 45 TFSI quattro 齐云型 羽林套装 6座+Audi Al Pro领航套装</t>
  </si>
  <si>
    <t xml:space="preserve"> Q6 45 TFSI quattro 黑武士 6座</t>
  </si>
  <si>
    <t xml:space="preserve"> Q6 50 TFSI quattro 行云型 羽林套装 6座</t>
  </si>
  <si>
    <t xml:space="preserve"> Q6 50 TFSI quattro 黑武士 6座</t>
  </si>
  <si>
    <r>
      <rPr>
        <sz val="12"/>
        <color indexed="8"/>
        <rFont val="等线"/>
        <family val="3"/>
        <charset val="134"/>
      </rPr>
      <t xml:space="preserve">外观颜色：卧虎白、醒狮灰、玄牛黑、天马蓝、飞龙青、游侠绿、麒麟棕、箭羽灰
内饰颜色：瞳黑、须灰、驼褐、羽白、茸棕、冠红、影灰
</t>
    </r>
    <r>
      <rPr>
        <sz val="12"/>
        <color rgb="FF0070C0"/>
        <rFont val="等线"/>
        <family val="3"/>
        <charset val="134"/>
      </rPr>
      <t>权益：
①选装包同享整车折扣
②2年或者5万公里三包，以先到者为准
③3年或10万公里整车质保，以先到者为准
④3年免费24小时安全顾问事故处理协助服务
⑤3年免费Audi Connect &amp; Asterix移动互联服务
⑥3年免费基础服务流量
⑦3年内每月赠送6GB通用流量
⑧脚垫</t>
    </r>
  </si>
  <si>
    <r>
      <rPr>
        <b/>
        <sz val="12"/>
        <color indexed="8"/>
        <rFont val="等线"/>
        <family val="3"/>
        <charset val="134"/>
      </rPr>
      <t xml:space="preserve">奥迪 
</t>
    </r>
    <r>
      <rPr>
        <b/>
        <sz val="12"/>
        <color rgb="FF000000"/>
        <rFont val="等线"/>
        <family val="3"/>
        <charset val="134"/>
      </rPr>
      <t>纯电</t>
    </r>
    <r>
      <rPr>
        <b/>
        <sz val="12"/>
        <color indexed="8"/>
        <rFont val="等线"/>
        <family val="3"/>
        <charset val="134"/>
      </rPr>
      <t xml:space="preserve">Q5 e-tron
</t>
    </r>
  </si>
  <si>
    <t>Q5 e-tron 40 e-tron 闪耀型</t>
  </si>
  <si>
    <t>Q5 e-tron 40 e-tron 星耀型</t>
  </si>
  <si>
    <t>Q5 e-tron 50 e-tron quattro 光耀型</t>
  </si>
  <si>
    <r>
      <rPr>
        <sz val="12"/>
        <rFont val="等线"/>
        <family val="3"/>
        <charset val="134"/>
      </rPr>
      <t xml:space="preserve">外观颜色：达摩黑、李白、墨子绿、花木蓝、诸葛灰
内饰颜色：白翎-凤羽黑、灰翎-凤羽灰、橙翎-凤羽灰、银翎-凤羽黑、红翎-凤羽灰、银翎-霜翼黑、灰翎-冰痕棕、橙翎-冰痕灰、红翎-冰痕黑
</t>
    </r>
    <r>
      <rPr>
        <sz val="12"/>
        <color rgb="FF0070C0"/>
        <rFont val="等线"/>
        <family val="3"/>
        <charset val="134"/>
      </rPr>
      <t>权益：
①选装包同享整车折扣
②2年或者5万公里三包，以先到者为准
③3年或10万公里整车质保，以先到者为准
④8年或16万公里三电质保，以先到者为准
⑤3年免费24小时安全顾问事故处理协助服务
⑥3年免费Audi Connect &amp; Asterix移动互联服务
⑦3年免费基础服务流量
⑧3年内每月赠送6GB通用流量</t>
    </r>
  </si>
  <si>
    <r>
      <rPr>
        <b/>
        <sz val="36"/>
        <color theme="0"/>
        <rFont val="等线"/>
        <family val="3"/>
        <charset val="134"/>
      </rPr>
      <t xml:space="preserve">一汽奥迪
</t>
    </r>
    <r>
      <rPr>
        <b/>
        <sz val="12"/>
        <color theme="0"/>
        <rFont val="等线"/>
        <family val="3"/>
        <charset val="134"/>
      </rPr>
      <t>此方案有效期：2025年第四季度
咨询服务热线：010-64097221</t>
    </r>
  </si>
  <si>
    <r>
      <rPr>
        <sz val="12"/>
        <rFont val="等线"/>
        <family val="3"/>
        <charset val="134"/>
      </rPr>
      <t xml:space="preserve">
一汽奥迪针对留学生免税车提供奥迪VIP专享待遇，包括资源供应、售前整备、交车服务以及售后服务，奥迪车型权益升级悦行无忧，尊享3次原厂免费机油（A5L除外）
一汽奥迪全系车型支持个性化定制（定制选装装备同享整车折扣率）
</t>
    </r>
    <r>
      <rPr>
        <sz val="12"/>
        <color rgb="FFFF0000"/>
        <rFont val="等线"/>
        <family val="3"/>
        <charset val="134"/>
      </rPr>
      <t>汽车消费补贴：
购买一汽奥迪新能源小汽车或符合国六及以上排放标准的燃油（含油电混合）小客车新车，在享受政府购车补贴的同时，叠加发放家电、3C产品消费券，总额度有限，领完即止。
2025年11月25日-12月31日（以新车发票开具时间为准），申报截止日期为2026年1月10日中午12时，逾期不再受理，视为放弃补贴资格。
按照购车价格（不包括相关税费）给予个人用户分档补贴：
5万元（含）至10万元（不含）补贴1000元，叠加其他消费券2000元；
10万元（含）至20万元（不含）补贴2000元，叠加其他消费券3000元；
20万元（含）至30万元（不含）补贴4000元，叠加其他消费券4000元；
30万元（含）以上补贴6000元，叠加其他消费券5000元。
注意事项：
1、要求本人账户支付车款。所有证件资料均须属于同一人，不可代领。如因提供的资料错误或个人银行账户冻结等原因导致审核不通过或无法正常打款，责任由消费者个人承担。
2、消费券应于2026年2月28日24:00前使用完毕，逾期作废，消费券不找零、不可提现。
3、补贴采取先到先得、总额控制模式，以提交时间为序依次进行审核，总额使用到最后1名消费者时按照实际额度发放。
4、活动期间每位消费者（仅限个人）只享有1次且1辆车的补贴。
5、购车补贴经审计后，区商务局将购车补贴统一发放至购车人提交的银行账户，预计2026年年底。
6、上传资料后自动锁定补贴额度。审核通过后发放平台将依据审核通过的名单，定向推送消费券至对应消费者个人云闪付账户，线下使用限杭州市，线上商超使用请以杭州市上城区公布的企业名单为准。</t>
    </r>
    <r>
      <rPr>
        <sz val="12"/>
        <rFont val="等线"/>
        <family val="3"/>
        <charset val="134"/>
      </rPr>
      <t xml:space="preserve">
*同一辆车不可重复申领多项政府补贴，不可多次申报。
*以上补贴政策最终实施及审核标准需以相关部门规定为准。</t>
    </r>
  </si>
  <si>
    <t>补贴后价格*</t>
  </si>
  <si>
    <t>奥迪 Q5L
2026款</t>
  </si>
  <si>
    <t>Q5L quattro 45周年典藏版 40 TFSI 时尚动感型</t>
  </si>
  <si>
    <t>Q5L quattro 45周年典藏版 40 TFSI 豪华动感型</t>
  </si>
  <si>
    <t>Q5L quattro 45周年典藏版 45 TFSI 豪华动感型</t>
  </si>
  <si>
    <r>
      <rPr>
        <sz val="12"/>
        <color rgb="FF000000"/>
        <rFont val="等线"/>
        <family val="3"/>
        <charset val="134"/>
      </rPr>
      <t xml:space="preserve">外观颜色：阿科纳白、传奇黑、律动蓝、纳多灰、 哑光传奇黑
内饰颜色：黑色、阿拉斯红色、欧卡皮棕、岩石灰
</t>
    </r>
    <r>
      <rPr>
        <b/>
        <sz val="12"/>
        <color theme="3" tint="0.39988402966399123"/>
        <rFont val="等线"/>
        <family val="3"/>
        <charset val="134"/>
      </rPr>
      <t>汽车消费补贴</t>
    </r>
    <r>
      <rPr>
        <sz val="12"/>
        <color theme="3" tint="0.39988402966399123"/>
        <rFont val="等线"/>
        <family val="3"/>
        <charset val="134"/>
      </rPr>
      <t xml:space="preserve">
*补贴后价格：为厂家免税价扣除汽车消费补贴（4000元）后的金额，实际付款价及厂家开票价仍为免税价金额，汽车消费补贴政策最终实施及审核标准需以相关部门规定为准。</t>
    </r>
    <r>
      <rPr>
        <sz val="12"/>
        <color rgb="FF000000"/>
        <rFont val="等线"/>
        <family val="3"/>
        <charset val="134"/>
      </rPr>
      <t xml:space="preserve">
</t>
    </r>
    <r>
      <rPr>
        <sz val="12"/>
        <color theme="3" tint="0.39967040009765925"/>
        <rFont val="等线"/>
        <family val="3"/>
        <charset val="134"/>
      </rPr>
      <t xml:space="preserve">
</t>
    </r>
    <r>
      <rPr>
        <b/>
        <sz val="12"/>
        <color theme="3" tint="0.39967040009765925"/>
        <rFont val="等线"/>
        <family val="3"/>
        <charset val="134"/>
      </rPr>
      <t>专属选装福利</t>
    </r>
    <r>
      <rPr>
        <sz val="12"/>
        <color theme="3" tint="0.39967040009765925"/>
        <rFont val="等线"/>
        <family val="3"/>
        <charset val="134"/>
      </rPr>
      <t xml:space="preserve">
即日起至12月31日，奥迪留学生车主通过奥迪个性化定制平台下单Q5L并选装指定装备，即可获得至高44,400积分奖励，积分可用于在一汽奥迪商城兑换原厂精品、生活周边、售后服务等海量好礼</t>
    </r>
  </si>
  <si>
    <t>奥迪 A6L
2026款</t>
  </si>
  <si>
    <t>A6L 40 TFSI 豪华动感型</t>
  </si>
  <si>
    <t>A6L 45 TFSI 臻选动感型</t>
  </si>
  <si>
    <t>A6L 45 TFSI quattro 臻选动感型</t>
  </si>
  <si>
    <t>A6L 45 TFSI quattro 臻选动感型+尊享包</t>
  </si>
  <si>
    <t>A6L 55 TFSI quattro 尊享动感型</t>
  </si>
  <si>
    <r>
      <rPr>
        <sz val="12"/>
        <color rgb="FF000000"/>
        <rFont val="等线"/>
        <family val="3"/>
        <charset val="134"/>
      </rPr>
      <t xml:space="preserve">外观颜色：阿科纳白、传奇黑、白金色、天云灰、星际黑（需额外加2000元）
内饰颜色：黑色、欧卡皮棕、珠母米、玛瑙棕
</t>
    </r>
    <r>
      <rPr>
        <b/>
        <sz val="12"/>
        <color theme="3" tint="0.39988402966399123"/>
        <rFont val="等线"/>
        <family val="3"/>
        <charset val="134"/>
      </rPr>
      <t>汽车消费补贴</t>
    </r>
    <r>
      <rPr>
        <sz val="12"/>
        <color theme="3" tint="0.39988402966399123"/>
        <rFont val="等线"/>
        <family val="3"/>
        <charset val="134"/>
      </rPr>
      <t xml:space="preserve">
*补贴后价格：为厂家免税价扣除汽车消费补贴（4000~6000元）后的金额，实际付款价及厂家开票价仍为免税价金额，汽车消费补贴政策最终实施及审核标准需以相关部门规定为准。</t>
    </r>
    <r>
      <rPr>
        <sz val="12"/>
        <color rgb="FF000000"/>
        <rFont val="等线"/>
        <family val="3"/>
        <charset val="134"/>
      </rPr>
      <t xml:space="preserve">
</t>
    </r>
    <r>
      <rPr>
        <sz val="12"/>
        <color theme="3" tint="0.39967040009765925"/>
        <rFont val="等线"/>
        <family val="3"/>
        <charset val="134"/>
      </rPr>
      <t xml:space="preserve">
</t>
    </r>
    <r>
      <rPr>
        <b/>
        <sz val="12"/>
        <color theme="3" tint="0.39967040009765925"/>
        <rFont val="等线"/>
        <family val="3"/>
        <charset val="134"/>
      </rPr>
      <t>专属选装福利</t>
    </r>
    <r>
      <rPr>
        <sz val="12"/>
        <color theme="3" tint="0.39967040009765925"/>
        <rFont val="等线"/>
        <family val="3"/>
        <charset val="134"/>
      </rPr>
      <t xml:space="preserve">
即日起至12月31日，奥迪留学生车主通过奥迪个性化定制平台下单A6L并选装指定装备，即可获得至高74,970积分奖励，积分可用于在一汽奥迪商城兑换原厂精品、生活周边、售后服务等海量好礼</t>
    </r>
  </si>
  <si>
    <t>奥迪 A5L
2026款</t>
  </si>
  <si>
    <t>2026款 A5L 2.0T 运动版</t>
  </si>
  <si>
    <t>2026款 A5L 2.0T 运动版 Plus</t>
  </si>
  <si>
    <t>2026款 A5L 2.0T 运动版 Plus+轻享包（限时）</t>
  </si>
  <si>
    <t>2026款 A5L 2.0T 运动版 Plus+舒享包（限时）</t>
  </si>
  <si>
    <t>2026款 A5L 2.0T 乾崑智驾版</t>
  </si>
  <si>
    <t>2026款 A5L 2.0T 运动版 quattro</t>
  </si>
  <si>
    <t>2026款 A5L 2.0T 全域智混版 quattro</t>
  </si>
  <si>
    <t>预计12月上市</t>
  </si>
  <si>
    <t>即将上市</t>
  </si>
  <si>
    <r>
      <rPr>
        <sz val="12"/>
        <color rgb="FF000000"/>
        <rFont val="等线"/>
        <family val="3"/>
        <charset val="134"/>
      </rPr>
      <t xml:space="preserve">外观颜色：极光紫、茉莉白、飞驰灰、天云灰、传奇黑 | 青城绿、丹霞棕（需额外加3000元）
内饰颜色：玄夜黑、琥珀红、月光银、珠母米
</t>
    </r>
    <r>
      <rPr>
        <b/>
        <sz val="12"/>
        <color theme="3" tint="0.39988402966399123"/>
        <rFont val="等线"/>
        <family val="3"/>
        <charset val="134"/>
      </rPr>
      <t>汽车消费补贴</t>
    </r>
    <r>
      <rPr>
        <sz val="12"/>
        <color theme="3" tint="0.39988402966399123"/>
        <rFont val="等线"/>
        <family val="3"/>
        <charset val="134"/>
      </rPr>
      <t xml:space="preserve">
*补贴后价格为免税价扣除汽车消费补贴（4000元）后的金额，实际付款价及厂家开票价仍为免税价金额，汽车消费补贴政策最终实施及审核标准需以相关部门规定为准。
</t>
    </r>
    <r>
      <rPr>
        <b/>
        <sz val="12"/>
        <color theme="3" tint="0.39988402966399123"/>
        <rFont val="等线"/>
        <family val="3"/>
        <charset val="134"/>
      </rPr>
      <t xml:space="preserve">定金膨胀礼：
</t>
    </r>
    <r>
      <rPr>
        <sz val="11"/>
        <color theme="3" tint="0.39988402966399123"/>
        <rFont val="等线"/>
        <family val="3"/>
        <charset val="134"/>
      </rPr>
      <t>A5L运动版Plus、A5L运动版 quattro，可享5,000元定金可抵9,000元购车尾款
A5L乾崑智驾版可享4000元膨胀金及3000元保险补贴
注：此金额已包含在免税车价中</t>
    </r>
    <r>
      <rPr>
        <sz val="12"/>
        <color theme="3" tint="0.39988402966399123"/>
        <rFont val="等线"/>
        <family val="3"/>
        <charset val="134"/>
      </rPr>
      <t xml:space="preserve">
</t>
    </r>
    <r>
      <rPr>
        <b/>
        <sz val="12"/>
        <color theme="3" tint="0.39988402966399123"/>
        <rFont val="等线"/>
        <family val="3"/>
        <charset val="134"/>
      </rPr>
      <t>装备升级礼：</t>
    </r>
    <r>
      <rPr>
        <sz val="12"/>
        <color theme="3" tint="0.39988402966399123"/>
        <rFont val="等线"/>
        <family val="3"/>
        <charset val="134"/>
      </rPr>
      <t xml:space="preserve">
</t>
    </r>
    <r>
      <rPr>
        <sz val="11"/>
        <color theme="3" tint="0.39988402966399123"/>
        <rFont val="等线"/>
        <family val="3"/>
        <charset val="134"/>
      </rPr>
      <t xml:space="preserve">限时舒享包：价值9,500元前排座椅通风、价值3,500元19英寸5辐锋载双色轮辋、价值3,000元前后排座椅加热
限时轻享包：价值9,500元 前排座椅通风、价值3,000元 前后排座椅加热
</t>
    </r>
    <r>
      <rPr>
        <b/>
        <sz val="12"/>
        <color theme="3" tint="0.39988402966399123"/>
        <rFont val="等线"/>
        <family val="3"/>
        <charset val="134"/>
      </rPr>
      <t>无忧出行礼：</t>
    </r>
    <r>
      <rPr>
        <sz val="12"/>
        <color theme="3" tint="0.39988402966399123"/>
        <rFont val="等线"/>
        <family val="3"/>
        <charset val="134"/>
      </rPr>
      <t xml:space="preserve">
</t>
    </r>
    <r>
      <rPr>
        <sz val="11"/>
        <color theme="3" tint="0.39988402966399123"/>
        <rFont val="等线"/>
        <family val="3"/>
        <charset val="134"/>
      </rPr>
      <t xml:space="preserve">选购一汽奥迪 A5L可享价值4,000元3次奥迪品牌标准保养
选购任意车型均享3年免费车联网流量(10G/月)
</t>
    </r>
    <r>
      <rPr>
        <sz val="12"/>
        <color theme="3" tint="0.39988402966399123"/>
        <rFont val="等线"/>
        <family val="3"/>
        <charset val="134"/>
      </rPr>
      <t xml:space="preserve">
*以上权益需在2025年12月31日24时之前下定，且于中企诚谊处完成核销，方可享受
</t>
    </r>
    <r>
      <rPr>
        <b/>
        <sz val="12"/>
        <color theme="3" tint="0.39988402966399123"/>
        <rFont val="等线"/>
        <family val="3"/>
        <charset val="134"/>
      </rPr>
      <t>*以上活动权益最终需以厂家实际提供为准，详情可咨询中企诚谊及各地代办处。</t>
    </r>
  </si>
  <si>
    <t>奥迪 Q5L轿跑
45周年典藏款</t>
  </si>
  <si>
    <t>Q5L轿跑 quattro 45周年典藏版 40 TFSI 时尚型</t>
  </si>
  <si>
    <t>Q5L轿跑 quattro 45周年典藏版 40 TFSI 豪华型</t>
  </si>
  <si>
    <t>Q5L轿跑 quattro 45周年典藏版 45 TFSI 豪华型</t>
  </si>
  <si>
    <r>
      <rPr>
        <sz val="12"/>
        <color rgb="FF000000"/>
        <rFont val="等线"/>
        <family val="3"/>
        <charset val="134"/>
      </rPr>
      <t xml:space="preserve">外观颜色：阿科纳白、传奇黑、律动蓝、纳多灰、哑光传奇黑 
内饰颜色：黑色、岩石灰  
</t>
    </r>
    <r>
      <rPr>
        <sz val="12"/>
        <color theme="3" tint="0.39988402966399123"/>
        <rFont val="等线"/>
        <family val="3"/>
        <charset val="134"/>
      </rPr>
      <t xml:space="preserve">
</t>
    </r>
    <r>
      <rPr>
        <b/>
        <sz val="12"/>
        <color theme="3" tint="0.39988402966399123"/>
        <rFont val="等线"/>
        <family val="3"/>
        <charset val="134"/>
      </rPr>
      <t>汽车消费补贴</t>
    </r>
    <r>
      <rPr>
        <sz val="12"/>
        <color theme="3" tint="0.39988402966399123"/>
        <rFont val="等线"/>
        <family val="3"/>
        <charset val="134"/>
      </rPr>
      <t xml:space="preserve">
*补贴后价格为免税价扣除汽车消费补贴（4000元）后的金额，实际付款价及厂家开票价仍为免税价金额，相关补贴政策最终实施及审核标准需以相关部门规定为准。  </t>
    </r>
  </si>
  <si>
    <r>
      <rPr>
        <b/>
        <sz val="11"/>
        <rFont val="等线"/>
        <family val="3"/>
        <charset val="134"/>
      </rPr>
      <t xml:space="preserve">奥迪 </t>
    </r>
    <r>
      <rPr>
        <b/>
        <sz val="12"/>
        <rFont val="等线"/>
        <family val="3"/>
        <charset val="134"/>
      </rPr>
      <t>A4L
2025款</t>
    </r>
  </si>
  <si>
    <t>2025款 200万辆悦享版 40 TFSI 时尚动感型</t>
  </si>
  <si>
    <t>2025款 200万辆悦享版 40 TFSI 豪华动感型</t>
  </si>
  <si>
    <t>2025款 200万辆悦享版 40 TFSI 豪华动感型（减外后视镜自动防眩）</t>
  </si>
  <si>
    <t>2025款 200万辆悦享版 40 TFSI 豪华动感型 B&amp;O 星夜版</t>
  </si>
  <si>
    <t>2025款 200万辆悦享版 45 TFSI quattro 臻选动感型</t>
  </si>
  <si>
    <r>
      <rPr>
        <sz val="12"/>
        <color rgb="FF000000"/>
        <rFont val="等线"/>
        <family val="3"/>
        <charset val="134"/>
      </rPr>
      <t xml:space="preserve">可选颜色：阿科纳白、传奇黑、天云灰、纳多灰
内饰颜色：黑色、阿拉斯红色、黑色/岩浆红、黑色/灰色、灰色 
</t>
    </r>
    <r>
      <rPr>
        <b/>
        <sz val="12"/>
        <color theme="3" tint="0.39988402966399123"/>
        <rFont val="等线"/>
        <family val="3"/>
        <charset val="134"/>
      </rPr>
      <t>汽车消费补贴</t>
    </r>
    <r>
      <rPr>
        <sz val="12"/>
        <color theme="3" tint="0.39988402966399123"/>
        <rFont val="等线"/>
        <family val="3"/>
        <charset val="134"/>
      </rPr>
      <t xml:space="preserve">
*补贴后价格为免税价扣除汽车消费补贴（2000~4000元）后的金额，实际付款价及厂家开票价仍为免税价金额，汽车消费补贴政策最终实施及审核标准需以相关部门规定为准。</t>
    </r>
    <r>
      <rPr>
        <sz val="12"/>
        <color rgb="FF000000"/>
        <rFont val="等线"/>
        <family val="3"/>
        <charset val="134"/>
      </rPr>
      <t xml:space="preserve">
</t>
    </r>
    <r>
      <rPr>
        <sz val="12"/>
        <color theme="3" tint="0.39973143711661124"/>
        <rFont val="等线"/>
        <family val="3"/>
        <charset val="134"/>
      </rPr>
      <t xml:space="preserve">
</t>
    </r>
    <r>
      <rPr>
        <b/>
        <sz val="12"/>
        <color theme="3" tint="0.39973143711661124"/>
        <rFont val="等线"/>
        <family val="3"/>
        <charset val="134"/>
      </rPr>
      <t>专属选装福利</t>
    </r>
    <r>
      <rPr>
        <sz val="12"/>
        <color theme="3" tint="0.39973143711661124"/>
        <rFont val="等线"/>
        <family val="3"/>
        <charset val="134"/>
      </rPr>
      <t xml:space="preserve">
即日起至9月30日，奥迪留学生车主通过奥迪个性化定制平台下单A4L并选装指定装备，即可获得至高48,800积分奖励，积分可用于在一汽奥迪商城兑换原厂精品、生活周边、售后服务等海量好礼</t>
    </r>
    <r>
      <rPr>
        <sz val="12"/>
        <color rgb="FF000000"/>
        <rFont val="等线"/>
        <family val="3"/>
        <charset val="134"/>
      </rPr>
      <t xml:space="preserve">
</t>
    </r>
    <r>
      <rPr>
        <b/>
        <sz val="12"/>
        <color theme="3" tint="0.39973143711661124"/>
        <rFont val="等线"/>
        <family val="3"/>
        <charset val="134"/>
      </rPr>
      <t>整车终身质保</t>
    </r>
    <r>
      <rPr>
        <sz val="12"/>
        <color theme="3" tint="0.39973143711661124"/>
        <rFont val="等线"/>
        <family val="3"/>
        <charset val="134"/>
      </rPr>
      <t xml:space="preserve">
质量担保起始日期为2025年7月1日至2025年12月31日的A4L新车可享整车终身质保权益</t>
    </r>
  </si>
  <si>
    <r>
      <rPr>
        <b/>
        <sz val="12"/>
        <rFont val="等线"/>
        <family val="3"/>
        <charset val="134"/>
      </rPr>
      <t>奥迪</t>
    </r>
    <r>
      <rPr>
        <b/>
        <sz val="11"/>
        <rFont val="等线"/>
        <family val="3"/>
        <charset val="134"/>
      </rPr>
      <t xml:space="preserve"> </t>
    </r>
    <r>
      <rPr>
        <b/>
        <sz val="12"/>
        <rFont val="等线"/>
        <family val="3"/>
        <charset val="134"/>
      </rPr>
      <t xml:space="preserve">Q3
</t>
    </r>
    <r>
      <rPr>
        <b/>
        <sz val="11"/>
        <rFont val="等线"/>
        <family val="3"/>
        <charset val="134"/>
      </rPr>
      <t xml:space="preserve">
2025款</t>
    </r>
  </si>
  <si>
    <t>Q3 quattro 45周年典藏版 35TFSI 进取动感型</t>
  </si>
  <si>
    <t>Q3 quattro 45周年典藏版 35TFSI 时尚动感型</t>
  </si>
  <si>
    <t>Q3 quattro 45周年典藏版 35TFSI RS套件燃速型</t>
  </si>
  <si>
    <t>Q3 quattro 45周年典藏版 40TFSI 时尚动感型</t>
  </si>
  <si>
    <t>Q3 quattro 45周年典藏版 40TFSI 时尚动感型 哑光漆</t>
  </si>
  <si>
    <t>Q3 quattro 45周年典藏版 40TFSI RS套件燃速型</t>
  </si>
  <si>
    <t xml:space="preserve">Q3 quattro 45周年典藏版 45TFSl quattro 时尚动感型 </t>
  </si>
  <si>
    <r>
      <rPr>
        <sz val="12"/>
        <color rgb="FF000000"/>
        <rFont val="等线"/>
        <family val="3"/>
        <charset val="134"/>
      </rPr>
      <t xml:space="preserve">外观颜色：雪邦蓝、冰川白、天云灰、阿瓦隆绿、量子灰、哑光天云灰
内饰颜色：黑色、棕色
</t>
    </r>
    <r>
      <rPr>
        <b/>
        <sz val="12"/>
        <color theme="3" tint="0.39988402966399123"/>
        <rFont val="等线"/>
        <family val="3"/>
        <charset val="134"/>
      </rPr>
      <t>汽车消费补贴</t>
    </r>
    <r>
      <rPr>
        <sz val="12"/>
        <color theme="3" tint="0.39988402966399123"/>
        <rFont val="等线"/>
        <family val="3"/>
        <charset val="134"/>
      </rPr>
      <t xml:space="preserve">
*补贴后价格为免税价扣除汽车消费补贴（2000元）后的金额，实际付款价及厂家开票价仍为免税价金额，汽车消费补贴政策最终实施及审核标准需以相关部门规定为准。</t>
    </r>
  </si>
  <si>
    <r>
      <rPr>
        <b/>
        <sz val="12"/>
        <rFont val="等线"/>
        <family val="3"/>
        <charset val="134"/>
      </rPr>
      <t>奥迪</t>
    </r>
    <r>
      <rPr>
        <b/>
        <sz val="11"/>
        <rFont val="等线"/>
        <family val="3"/>
        <charset val="134"/>
      </rPr>
      <t xml:space="preserve"> </t>
    </r>
    <r>
      <rPr>
        <b/>
        <sz val="12"/>
        <rFont val="等线"/>
        <family val="3"/>
        <charset val="134"/>
      </rPr>
      <t xml:space="preserve">Q3
轿跑
</t>
    </r>
    <r>
      <rPr>
        <b/>
        <sz val="11"/>
        <rFont val="等线"/>
        <family val="3"/>
        <charset val="134"/>
      </rPr>
      <t xml:space="preserve">
2025款</t>
    </r>
  </si>
  <si>
    <t>Q3 Sportback 轿跑 45周年典藏版 35TFSI 进取型</t>
  </si>
  <si>
    <t>Q3 Sportback 轿跑 45周年典藏版 40TFSI 时尚型</t>
  </si>
  <si>
    <t>Q3 Sportback 轿跑 45周年典藏版 40TFSI RS套件燃速型</t>
  </si>
  <si>
    <t>Q3 Sportback 轿跑 45周年典藏版 45TFSI quattro 时尚型</t>
  </si>
  <si>
    <r>
      <rPr>
        <sz val="12"/>
        <color rgb="FF000000"/>
        <rFont val="等线"/>
        <family val="3"/>
        <charset val="134"/>
      </rPr>
      <t xml:space="preserve">外观颜色：冰川白、雪邦蓝、天云灰 、阿瓦隆绿、量子灰、哑光天云灰
内饰颜色：黑色、棕色
</t>
    </r>
    <r>
      <rPr>
        <b/>
        <sz val="12"/>
        <color theme="3" tint="0.39988402966399123"/>
        <rFont val="等线"/>
        <family val="3"/>
        <charset val="134"/>
      </rPr>
      <t>汽车消费补贴</t>
    </r>
    <r>
      <rPr>
        <sz val="12"/>
        <color theme="3" tint="0.39988402966399123"/>
        <rFont val="等线"/>
        <family val="3"/>
        <charset val="134"/>
      </rPr>
      <t xml:space="preserve">
*补贴后价格为免税价扣除汽车消费补贴（2000元）后的金额，实际付款价及厂家开票价仍为免税价金额，汽车消费补贴政策最终实施及审核标准需以相关部门规定为准。</t>
    </r>
  </si>
  <si>
    <r>
      <rPr>
        <b/>
        <sz val="12"/>
        <rFont val="等线"/>
        <family val="3"/>
        <charset val="134"/>
      </rPr>
      <t>奥迪</t>
    </r>
    <r>
      <rPr>
        <b/>
        <sz val="11"/>
        <rFont val="等线"/>
        <family val="3"/>
        <charset val="134"/>
      </rPr>
      <t xml:space="preserve"> </t>
    </r>
    <r>
      <rPr>
        <b/>
        <sz val="12"/>
        <rFont val="等线"/>
        <family val="3"/>
        <charset val="134"/>
      </rPr>
      <t>A3</t>
    </r>
    <r>
      <rPr>
        <b/>
        <sz val="11"/>
        <rFont val="等线"/>
        <family val="3"/>
        <charset val="134"/>
      </rPr>
      <t xml:space="preserve">
Sportback
2026款</t>
    </r>
  </si>
  <si>
    <t>A3 Sportback 35TFSI 飞驰悦享型</t>
  </si>
  <si>
    <t>A3 Sportback 35TFSI 飞驰尊享型</t>
  </si>
  <si>
    <r>
      <rPr>
        <sz val="12"/>
        <rFont val="等线"/>
        <family val="3"/>
        <charset val="134"/>
      </rPr>
      <t xml:space="preserve">外观颜色：冰川白、天云灰、哥特兰绿、极光紫、飞驰灰
</t>
    </r>
    <r>
      <rPr>
        <b/>
        <sz val="12"/>
        <color theme="3" tint="0.39988402966399123"/>
        <rFont val="等线"/>
        <family val="3"/>
        <charset val="134"/>
      </rPr>
      <t>汽车消费补贴</t>
    </r>
    <r>
      <rPr>
        <sz val="12"/>
        <color theme="3" tint="0.39988402966399123"/>
        <rFont val="等线"/>
        <family val="3"/>
        <charset val="134"/>
      </rPr>
      <t xml:space="preserve">
*补贴后价格为免税价扣除汽车消费补贴（2000元）后的金额，实际付款价及厂家开票价仍为免税价金额，汽车消费补贴政策最终实施及审核标准需以相关部门规定为准。</t>
    </r>
  </si>
  <si>
    <r>
      <rPr>
        <b/>
        <sz val="12"/>
        <rFont val="等线"/>
        <family val="3"/>
        <charset val="134"/>
      </rPr>
      <t>奥迪</t>
    </r>
    <r>
      <rPr>
        <b/>
        <sz val="11"/>
        <rFont val="等线"/>
        <family val="3"/>
        <charset val="134"/>
      </rPr>
      <t xml:space="preserve"> </t>
    </r>
    <r>
      <rPr>
        <b/>
        <sz val="12"/>
        <rFont val="等线"/>
        <family val="3"/>
        <charset val="134"/>
      </rPr>
      <t>A3L</t>
    </r>
    <r>
      <rPr>
        <b/>
        <sz val="11"/>
        <rFont val="等线"/>
        <family val="3"/>
        <charset val="134"/>
      </rPr>
      <t xml:space="preserve">
Limousine
2026款</t>
    </r>
  </si>
  <si>
    <t>A3L Limousine35 TFSI 飞驰悦享型</t>
  </si>
  <si>
    <t>A3L Limousine35 TFSI 飞驰尊享型</t>
  </si>
  <si>
    <r>
      <rPr>
        <sz val="12"/>
        <color rgb="FF000000"/>
        <rFont val="等线"/>
        <family val="3"/>
        <charset val="134"/>
      </rPr>
      <t xml:space="preserve">外观颜色：冰川白、天云灰、哥特兰绿、极光紫、飞驰灰
</t>
    </r>
    <r>
      <rPr>
        <b/>
        <sz val="12"/>
        <color theme="3" tint="0.39988402966399123"/>
        <rFont val="等线"/>
        <family val="3"/>
        <charset val="134"/>
      </rPr>
      <t>汽车消费补贴</t>
    </r>
    <r>
      <rPr>
        <sz val="12"/>
        <color theme="3" tint="0.39988402966399123"/>
        <rFont val="等线"/>
        <family val="3"/>
        <charset val="134"/>
      </rPr>
      <t xml:space="preserve">
*补贴后价格为免税价扣除汽车消费补贴（2000元）后的金额，实际付款价及厂家开票价仍为免税价金额，汽车消费补贴政策最终实施及审核标准需以相关部门规定为准。</t>
    </r>
  </si>
  <si>
    <t>奥迪 Q4 e-tron
2024款</t>
  </si>
  <si>
    <t>40 e-tron 创行版</t>
  </si>
  <si>
    <t>40 e-tron 创境耀夜版</t>
  </si>
  <si>
    <t>40 e-tron 创境版</t>
  </si>
  <si>
    <t>50 e-tron quattro 创境曜夜版</t>
  </si>
  <si>
    <t>50 e-tron quattro 创享曜夜版</t>
  </si>
  <si>
    <r>
      <rPr>
        <sz val="12"/>
        <rFont val="等线"/>
        <family val="3"/>
        <charset val="134"/>
      </rPr>
      <t xml:space="preserve">外观颜色：冰川白、量子灰、星光蓝、异星蓝 
内饰颜色：黑色、灰色、米色
</t>
    </r>
    <r>
      <rPr>
        <b/>
        <sz val="12"/>
        <color theme="3" tint="0.39988402966399123"/>
        <rFont val="等线"/>
        <family val="3"/>
        <charset val="134"/>
      </rPr>
      <t>汽车消费补贴</t>
    </r>
    <r>
      <rPr>
        <sz val="12"/>
        <color theme="3" tint="0.39988402966399123"/>
        <rFont val="等线"/>
        <family val="3"/>
        <charset val="134"/>
      </rPr>
      <t xml:space="preserve">
*补贴后价格为免税价扣除汽车消费补贴（2000~4000元）后的金额，实际付款价及厂家开票价仍为免税价金额，汽车消费补贴政策最终实施及审核标准需以相关部门规定为准。</t>
    </r>
  </si>
  <si>
    <t>奥迪 Q2L</t>
  </si>
  <si>
    <t>Q2L 35TFSI 时尚动感型</t>
  </si>
  <si>
    <r>
      <rPr>
        <sz val="12"/>
        <rFont val="等线"/>
        <family val="3"/>
        <charset val="134"/>
      </rPr>
      <t xml:space="preserve">外观颜色：冰川白、锰石黑
</t>
    </r>
    <r>
      <rPr>
        <b/>
        <sz val="12"/>
        <color theme="3" tint="0.39988402966399123"/>
        <rFont val="等线"/>
        <family val="3"/>
        <charset val="134"/>
      </rPr>
      <t>汽车消费补贴</t>
    </r>
    <r>
      <rPr>
        <sz val="12"/>
        <color theme="3" tint="0.39988402966399123"/>
        <rFont val="等线"/>
        <family val="3"/>
        <charset val="134"/>
      </rPr>
      <t xml:space="preserve">
*补贴后价格为免税价扣除汽车消费补贴（2000元）后的金额，实际付款价及厂家开票价仍为免税价金额，汽车消费补贴政策最终实施及审核标准需以相关部门规定为准。</t>
    </r>
  </si>
  <si>
    <r>
      <rPr>
        <b/>
        <sz val="36"/>
        <color theme="0"/>
        <rFont val="等线"/>
        <family val="3"/>
        <charset val="134"/>
      </rPr>
      <t>北京奔驰</t>
    </r>
    <r>
      <rPr>
        <b/>
        <sz val="12"/>
        <color theme="0"/>
        <rFont val="等线"/>
        <family val="3"/>
        <charset val="134"/>
      </rPr>
      <t xml:space="preserve">
咨询服务热线：010-64097221</t>
    </r>
  </si>
  <si>
    <t>免税价格及供货情况以实际购车时厂家价格政策及生产情况为准</t>
  </si>
  <si>
    <t>北京奔驰   GLC L
2026款</t>
  </si>
  <si>
    <t xml:space="preserve"> GLC 260 L 4MATIC 经典版 5座</t>
  </si>
  <si>
    <t xml:space="preserve"> GLC 260 L 4MATIC 动感型 5座</t>
  </si>
  <si>
    <t xml:space="preserve"> GLC 260 L 4MATIC 豪华型 5座</t>
  </si>
  <si>
    <t xml:space="preserve"> GLC 300 L 4MATIC 动感型 5座</t>
  </si>
  <si>
    <t xml:space="preserve"> GLC 300 L 4MATIC 动感型 7座</t>
  </si>
  <si>
    <t xml:space="preserve"> GLC 300 L 4MATIC 豪华型 5座</t>
  </si>
  <si>
    <t>车身颜色：北极白、曜岩黑、时空银、松石绿、红宝石黑、石墨灰、绿砾石银
内饰颜色：赭石棕色、黑色</t>
  </si>
  <si>
    <t>北京奔驰 GLB
2026款</t>
  </si>
  <si>
    <t>GLB 200 动感型</t>
  </si>
  <si>
    <t>GLB 220 动感型</t>
  </si>
  <si>
    <t>GLB 220 时尚型</t>
  </si>
  <si>
    <t>GLB 220 典藏型</t>
  </si>
  <si>
    <t>车身颜色：北极白、曜岩黑、时空银、熔岩红、海夜蓝、远峰灰（仅典藏型）
内饰颜色：黑色、棕色</t>
  </si>
  <si>
    <r>
      <rPr>
        <b/>
        <sz val="12"/>
        <color indexed="8"/>
        <rFont val="等线"/>
        <family val="3"/>
        <charset val="134"/>
      </rPr>
      <t xml:space="preserve">北京奔驰 GLA
</t>
    </r>
    <r>
      <rPr>
        <b/>
        <sz val="12"/>
        <rFont val="等线"/>
        <family val="3"/>
        <charset val="134"/>
      </rPr>
      <t>2025款</t>
    </r>
  </si>
  <si>
    <t xml:space="preserve"> GLA 200</t>
  </si>
  <si>
    <t xml:space="preserve"> GLA 220</t>
  </si>
  <si>
    <t xml:space="preserve"> GLA 220 4MATIC </t>
  </si>
  <si>
    <r>
      <rPr>
        <sz val="12"/>
        <color indexed="8"/>
        <rFont val="等线"/>
        <family val="3"/>
        <charset val="134"/>
      </rPr>
      <t>车身颜色：北极白、</t>
    </r>
    <r>
      <rPr>
        <sz val="12"/>
        <rFont val="等线"/>
        <family val="3"/>
        <charset val="134"/>
      </rPr>
      <t>曜岩黑</t>
    </r>
    <r>
      <rPr>
        <sz val="12"/>
        <color indexed="8"/>
        <rFont val="等线"/>
        <family val="3"/>
        <charset val="134"/>
      </rPr>
      <t>、山灰、海夜蓝、时空银
内饰颜色：黑色、棕色、灰/黑</t>
    </r>
  </si>
  <si>
    <t>北京奔驰 C级
2026款</t>
  </si>
  <si>
    <t xml:space="preserve"> C 200 L 运动版</t>
  </si>
  <si>
    <t xml:space="preserve"> C 260 L 运动特别版</t>
  </si>
  <si>
    <t xml:space="preserve"> C 260 L</t>
  </si>
  <si>
    <t xml:space="preserve"> C 260 L 运动版</t>
  </si>
  <si>
    <t xml:space="preserve"> C 260 L 皓夜运动版</t>
  </si>
  <si>
    <t>车身颜色：北极白、曜岩黑、松石绿、时空银、绿砾石银
内饰颜色：黑色、灰色、棕色、米色</t>
  </si>
  <si>
    <t>北京奔驰 E级
长轴距轿车
2026款</t>
  </si>
  <si>
    <t xml:space="preserve"> E 260 L 经典版</t>
  </si>
  <si>
    <t xml:space="preserve"> E 260 L</t>
  </si>
  <si>
    <t xml:space="preserve"> E 260 L 4MATIC</t>
  </si>
  <si>
    <t xml:space="preserve"> E 300 L 时尚型</t>
  </si>
  <si>
    <t>即将公布</t>
  </si>
  <si>
    <t xml:space="preserve"> E 300 L 运动时尚型</t>
  </si>
  <si>
    <t xml:space="preserve"> E 300 L 豪华型</t>
  </si>
  <si>
    <t xml:space="preserve"> E 300 L 运动豪华型</t>
  </si>
  <si>
    <t xml:space="preserve"> E 300 L 尊贵型</t>
  </si>
  <si>
    <t>车身颜色：曜岩黑、北极白、时空银、海岳蓝、绿砾石银、松石绿、红宝石黑、石墨灰
内饰颜色：棕色、黑色</t>
  </si>
  <si>
    <t>北京奔驰 E级
新能源
2024款</t>
  </si>
  <si>
    <t xml:space="preserve"> E 350 e L 插电式混合动力轿车</t>
  </si>
  <si>
    <t xml:space="preserve"> E 350 e L 插电式混合动力运动轿车</t>
  </si>
  <si>
    <t>车身颜色：北极白、曜岩黑、海岳蓝、红宝石黑、石墨灰、时空银、松石绿、绿砾石银
内饰颜色：黑色、棕色</t>
  </si>
  <si>
    <t>北京奔驰 A级
2025款</t>
  </si>
  <si>
    <t xml:space="preserve"> A 180 L</t>
  </si>
  <si>
    <t xml:space="preserve"> A 200 L 时尚型</t>
  </si>
  <si>
    <t xml:space="preserve"> AMG A 35 L 4MATIC </t>
  </si>
  <si>
    <t>车身颜色：北极白、时空银、海夜蓝、曜岩黑、山灰色    
内饰颜色：黑色、灰色（A 180L）；黑/黑、棕/黑（A 200L 时尚型）；
AMG车身颜色：北极白、曜岩黑、山灰、海夜蓝、时空银
AMG内饰颜色：黑、黑红</t>
  </si>
  <si>
    <r>
      <rPr>
        <b/>
        <sz val="36"/>
        <color theme="0"/>
        <rFont val="等线"/>
        <family val="3"/>
        <charset val="134"/>
      </rPr>
      <t>长安林肯</t>
    </r>
    <r>
      <rPr>
        <b/>
        <sz val="12"/>
        <color theme="0"/>
        <rFont val="等线"/>
        <family val="3"/>
        <charset val="134"/>
      </rPr>
      <t xml:space="preserve">
咨询服务热线：010-64097221</t>
    </r>
  </si>
  <si>
    <t>厂家会对自身产品在年款、配置等方面不定期进行调整，最终车辆价格及配置需以厂家政策及排产为准</t>
  </si>
  <si>
    <t>林肯Z
2025款</t>
  </si>
  <si>
    <t>林肯Z 2.0T 燃油 尊悦版</t>
  </si>
  <si>
    <t>林肯Z 2.0T 燃油 尊尚版</t>
  </si>
  <si>
    <t>林肯Z 2.0T 燃油 尊逸版</t>
  </si>
  <si>
    <t>林肯Z 2.0T 混动 尊尚版</t>
  </si>
  <si>
    <t>林肯Z 2.0T 混动 尊逸版</t>
  </si>
  <si>
    <t>车身颜色：电光银、鱼子酱灰、冰川蓝、瀚金黑、铂钻白（加2000元）
内饰颜色：质子黑（燃油版可选）、木星棕（燃油：尊尚、尊逸）、谧静蓝（混动：尊尚、尊逸）、秋栗棕（混动：尊尚、尊逸）
购买林肯车型可享：①免费首次保养 ②5年或14万公里质保</t>
  </si>
  <si>
    <t>冒险家
2025款</t>
  </si>
  <si>
    <t>冒险家 2.0T 前驱 尊悦版</t>
  </si>
  <si>
    <t>冒险家 2.0T 前驱 尊享版</t>
  </si>
  <si>
    <t>冒险家 2.0T 前驱 尊雅版</t>
  </si>
  <si>
    <t>冒险家 2.0T 四驱 尊耀版</t>
  </si>
  <si>
    <t>冒险家 1.5T 前驱 尊享混动版</t>
  </si>
  <si>
    <t>冒险家 1.5T 前驱 尊雅混动版</t>
  </si>
  <si>
    <t>车身颜色：冰川蓝、鱼子酱灰、瀚金黑、铂钻白（加2000元）
内饰颜色：曜岩黑、星云灰（燃油：尊享、尊雅、尊耀）谧静蓝（混动：尊享、尊雅）、骏马棕（尊雅、尊雅混动）
尊雅版（燃油版及混动版）可选装：Revel® 锐威高级音响系统（8000元）
购买林肯车型可享：①免费首次保养 ②5年或14万公里质保</t>
  </si>
  <si>
    <t xml:space="preserve">
航海家
2026款</t>
  </si>
  <si>
    <t>航海家 启航版 2.0T 两驱</t>
  </si>
  <si>
    <t>航海家 尊享版 2.0T 四驱</t>
  </si>
  <si>
    <t>航海家 亚特兰蒂斯尊享版 2.0T 四驱</t>
  </si>
  <si>
    <t>航海家 尊逸版 2.0T 四驱</t>
  </si>
  <si>
    <t>航海家 尊睿版 2.0T 四驱</t>
  </si>
  <si>
    <t>航海家 总裁版 2.0T 四驱</t>
  </si>
  <si>
    <t>航海家 尊逸混动版 2.0T 四驱</t>
  </si>
  <si>
    <t>航海家 尊睿混动版 2.0T 四驱</t>
  </si>
  <si>
    <t>航海家 总统混动版 2.0T 四驱</t>
  </si>
  <si>
    <t>车身颜色：逐浪白（加2000）、深海黑、烟波灰、流光银、砾岩灰、海湾蓝
内饰颜色：珍珠黑（启航、尊享、亚特兰蒂斯尊享版、尊睿、遵逸、尊睿混动、遵逸混动）、珊瑚棕（尊享混动、遵逸、遵逸混动）、母贝灰（尊睿、尊睿混动、遵逸、遵逸混动）、谧海之境（总裁版）、海洋之心（总统混动版）
购买林肯车型可享：①免费首次保养 ②5年或14万公里质保（混动版为7年或18万公里质保）</t>
  </si>
  <si>
    <t>飞行家
2024款</t>
  </si>
  <si>
    <t>飞行家 典雅版 3.0T 四驱 六/七座</t>
  </si>
  <si>
    <t>飞行家 高雅版 3.0T 四驱 六/七座</t>
  </si>
  <si>
    <t>飞行家 奢雅版 3.0T 四驱 六座</t>
  </si>
  <si>
    <t>飞行家 奢雅版 3.0T 四驱 六座（+二排带中央扶手）</t>
  </si>
  <si>
    <t>飞行家 总统版 3.0T 四驱 六座</t>
  </si>
  <si>
    <t>飞行家 总统版 3.0T 四驱 六座（+二排带中央扶手）</t>
  </si>
  <si>
    <t>车身颜色：长空蓝、玄云灰、苍穹黑、皓月白（加2000）
内饰颜色：土星灰、木星棕（高雅版、奢雅版）、金星橙（总统版）
购买林肯车型可享：①免费首次保养 ②5年或14万公里质保</t>
  </si>
  <si>
    <t>途昂Pro
2026款</t>
  </si>
  <si>
    <t>途昂Pro 380TSI 越境版</t>
  </si>
  <si>
    <t>途昂Pro 380TSI 纵横版</t>
  </si>
  <si>
    <t>途昂Pro 450TSI 四驱越境版</t>
  </si>
  <si>
    <t>途昂Pro 450TSI 四驱纵横版</t>
  </si>
  <si>
    <t>途昂Pro 450TSI 四驱登峰版</t>
  </si>
  <si>
    <t>车身颜色：玄武黑、极地白、朝霞紫、云岭灰、沙丘棕
内饰颜色：星夜黑、星耀黑、黑色/云海白</t>
  </si>
  <si>
    <t>新途观L Pro
2026款</t>
  </si>
  <si>
    <t>途观L PRO 300TSI两驱智选版</t>
  </si>
  <si>
    <t>途观L PRO 300TSI两驱智行版</t>
  </si>
  <si>
    <t>途观L PRO 380TSI两驱智行版</t>
  </si>
  <si>
    <t>途观L PRO 380TSI两驱 R-Line 智领版</t>
  </si>
  <si>
    <t>途观L PRO 380TSI四驱 R-Line 智尊版</t>
  </si>
  <si>
    <t>可选颜色：弧光白、量子黑、光爆蓝、星系灰、镭射白
内饰颜色：深域黑、月影灰/星渊黑、月影灰/浩渺蓝</t>
  </si>
  <si>
    <t>帕萨特 PRO
2026款</t>
  </si>
  <si>
    <t>帕萨特 Pro 300TSI 龙耀版</t>
  </si>
  <si>
    <t>帕萨特 Pro 300TSI 星空龙耀版</t>
  </si>
  <si>
    <t>帕萨特 Pro 380TSI 龙耀版</t>
  </si>
  <si>
    <t>帕萨特 Pro 380TSI 星空龙耀版</t>
  </si>
  <si>
    <t>帕萨特 Pro 380TSI 龙运版</t>
  </si>
  <si>
    <t>帕萨特 Pro 380TSI 星空龙运版</t>
  </si>
  <si>
    <t>帕萨特 Pro 380TSI 龙尊版</t>
  </si>
  <si>
    <t>帕萨特 Pro 380TSI 星空龙尊版</t>
  </si>
  <si>
    <t>可选颜色：瞬息白、镭射白、超感黑、比特灰、脉冲青（需加1800元）
可选内饰：致雅黑、贝母白/沧海蓝、星空黑/星云蓝（黑武士运动套件专属）
可选装：黑武士运动套件（星空龙尊版可选，选装价格1900元）</t>
  </si>
  <si>
    <t>新途观L
2025款</t>
  </si>
  <si>
    <t>途观L 2025出众款 300TSI 龙腾版</t>
  </si>
  <si>
    <t>途观L 2025出众款 330TSI 龙腾版</t>
  </si>
  <si>
    <t>途观L 2025出众款 330TSI 自动两驱R-Line 龙耀版</t>
  </si>
  <si>
    <t>可选颜色：极光白、玄武黑、冰岛银
内饰颜色：曜石黑</t>
  </si>
  <si>
    <t>途观X
2024款</t>
  </si>
  <si>
    <t>途观X 330TSI旗舰版</t>
  </si>
  <si>
    <t>可选颜色：超导红、玄武黑、珀光银、极光白。（除黑色、白色外，其他颜色均需加价900元）</t>
  </si>
  <si>
    <t>帕萨特
2026款</t>
  </si>
  <si>
    <t>帕萨特 280TSI 商务版</t>
  </si>
  <si>
    <t>帕萨特 330TSI 精英版</t>
  </si>
  <si>
    <t>帕萨特 出众款 380TSI 龙腾版</t>
  </si>
  <si>
    <t>帕萨特 出众款 380TSI 龙耀版</t>
  </si>
  <si>
    <t>可选颜色：雅致白、玄武黑
可选内饰：曜石黑
部分车型可选装：星空选装包（+0元）</t>
  </si>
  <si>
    <t>途昂
2025款</t>
  </si>
  <si>
    <t>途昂 380TSI 四驱出众版</t>
  </si>
  <si>
    <t>可选颜色：玄武黑、冰川白
内饰颜色：曜岩黑</t>
  </si>
  <si>
    <t>途昂X
2025款</t>
  </si>
  <si>
    <t>途昂X 380TSI 四驱出众版</t>
  </si>
  <si>
    <r>
      <rPr>
        <sz val="12"/>
        <rFont val="等线"/>
        <family val="3"/>
        <charset val="134"/>
      </rPr>
      <t>代办服务费
2,800</t>
    </r>
    <r>
      <rPr>
        <sz val="12"/>
        <color theme="0"/>
        <rFont val="等线"/>
        <family val="3"/>
        <charset val="134"/>
      </rPr>
      <t>元</t>
    </r>
  </si>
  <si>
    <t>可选颜色：玄武黑、冰川白
内饰颜色：钛晶黑</t>
  </si>
  <si>
    <t>威然
Viloran
2026款</t>
  </si>
  <si>
    <t>威然 330TSI 商务版</t>
  </si>
  <si>
    <t>威然 380TSI 越享版</t>
  </si>
  <si>
    <t>威然 380TSI 尊驰版</t>
  </si>
  <si>
    <t>威然 380TSI 尊贵版</t>
  </si>
  <si>
    <t>威然 380TSI 旗舰版</t>
  </si>
  <si>
    <t>可选颜色：冰岛银、丹霞红、日冕金、玄武黑、行云白  
内饰颜色：棕色、米色</t>
  </si>
  <si>
    <t>途铠
T-Cross
2023款</t>
  </si>
  <si>
    <t>途铠2023款 1.5L 手动风尚版</t>
  </si>
  <si>
    <t>途铠2023款 1.5L 自动风尚版</t>
  </si>
  <si>
    <t>途铠2023款 1.5L 自动舒适版</t>
  </si>
  <si>
    <t>途铠2023款 300TSI 舒适版</t>
  </si>
  <si>
    <t>途铠2023款 300TSI 豪华版</t>
  </si>
  <si>
    <t>无钥匙进入/一键启动功能</t>
  </si>
  <si>
    <t>17寸精车铝合金轮毂</t>
  </si>
  <si>
    <t>途岳
2025款
途岳新锐
2026款</t>
  </si>
  <si>
    <t>途岳300TSI新月版（1.5T）</t>
  </si>
  <si>
    <t>途岳300TSI皎月版（1.5T）</t>
  </si>
  <si>
    <t>途岳300TSI满月版（1.5T）</t>
  </si>
  <si>
    <t>途岳300TSI月尊版（1.5T）</t>
  </si>
  <si>
    <t>途岳330TSI四驱 月尊版（2.0T）</t>
  </si>
  <si>
    <t>途岳新锐1.5L锐进版</t>
  </si>
  <si>
    <t>途岳新锐1.5L锐意版</t>
  </si>
  <si>
    <t>途岳新锐300TSI锐意版（1.5T）</t>
  </si>
  <si>
    <t>途岳新锐1.5L锐享版</t>
  </si>
  <si>
    <t>途岳新锐300TSI锐享版（1.5T）</t>
  </si>
  <si>
    <t>途岳可选颜色：月曜灰、月皓白、月晖银、月霜青、月霞红、月华蓝加900元
途岳新锐可选颜色：盐系灰、月光白、活力蓝、朝气粉</t>
  </si>
  <si>
    <t>凌渡L
2026款</t>
  </si>
  <si>
    <t>凌渡L 300TSI 凌感版</t>
  </si>
  <si>
    <t>代办服务费
2,200元</t>
  </si>
  <si>
    <t>凌渡L 300TSI 凌动版</t>
  </si>
  <si>
    <t>凌渡L 300TSI 凌风版</t>
  </si>
  <si>
    <t>凌渡L GTS 380TSI 凌动版</t>
  </si>
  <si>
    <t>凌渡L GTS 380TSI 凌风版</t>
  </si>
  <si>
    <t>凌渡L GTS 380TSI 凌风百万纪念版</t>
  </si>
  <si>
    <t>外观颜色：波萨诺瓦白、蒙太奇黑、波西米亚灰加900元、弗拉明戈红加900元、赛博灰加4300元</t>
  </si>
  <si>
    <t>朗逸Pro
2026款</t>
  </si>
  <si>
    <t>朗逸 Pro 1.5L 如逸版</t>
  </si>
  <si>
    <t>朗逸 Pro 1.5L 六百万版</t>
  </si>
  <si>
    <t>朗逸 Pro 300TSI 六百万版</t>
  </si>
  <si>
    <t>朗逸 Pro 300TSI 智逸版</t>
  </si>
  <si>
    <t>全新朗逸
2024款</t>
  </si>
  <si>
    <t>新朗逸 1.5L 得逸版</t>
  </si>
  <si>
    <t>新朗逸 1.5L 满逸版</t>
  </si>
  <si>
    <t>新朗逸 1.5L 五百万纪念版</t>
  </si>
  <si>
    <t>新朗逸 300TSI 满逸版</t>
  </si>
  <si>
    <t>新朗逸 300TSI 领先版</t>
  </si>
  <si>
    <t>新朗逸 300TSI 永逸版</t>
  </si>
  <si>
    <t>全新途安L
2022款</t>
  </si>
  <si>
    <t>途安L 280TSI DSG风尚版7座</t>
  </si>
  <si>
    <t>途安L 280TSI DSG拓界版6座</t>
  </si>
  <si>
    <t>魔术空间选装包</t>
  </si>
  <si>
    <t>丹拿选装包</t>
  </si>
  <si>
    <t>宝贝无忧选装包</t>
  </si>
  <si>
    <t>智能导航选装包</t>
  </si>
  <si>
    <t>新辉昂</t>
  </si>
  <si>
    <t>新辉昂380TSI 豪华版</t>
  </si>
  <si>
    <t>新辉昂380TSI 尊贵版</t>
  </si>
  <si>
    <t>新辉昂380TSI 旗舰版</t>
  </si>
  <si>
    <t>斯柯达
柯迪亚克GT
订购前请详询</t>
  </si>
  <si>
    <t>TSI330 两驱舒适版 国六</t>
  </si>
  <si>
    <t>TSI330 两驱豪华版 国六</t>
  </si>
  <si>
    <t>TSI380 四驱豪华版 国六</t>
  </si>
  <si>
    <t>TSI380 四驱旗舰版 国六</t>
  </si>
  <si>
    <t>豪华版选装包</t>
  </si>
  <si>
    <t>斯柯达
柯迪亚克
订购前请详询</t>
  </si>
  <si>
    <t>TSI330 5座两驱标准版 国六</t>
  </si>
  <si>
    <t>TSI330 5座两驱舒适版 国六</t>
  </si>
  <si>
    <t>TSI330 5座两驱豪华优享版 国六</t>
  </si>
  <si>
    <t>TSI330 7座两驱豪华优享版 国六</t>
  </si>
  <si>
    <t>TSI380 7座四驱旗舰版 国六</t>
  </si>
  <si>
    <t>选装 全棕内饰</t>
  </si>
  <si>
    <t>18寸铝轮毂+电动尾门不带虚拟踏板</t>
  </si>
  <si>
    <t>19寸精车轮毂+电动尾门不带虚拟踏板</t>
  </si>
  <si>
    <t>斯柯达 柯珞克
Karoq
订购前请详询</t>
  </si>
  <si>
    <t>柯珞克TSI 230 标准版</t>
  </si>
  <si>
    <t>柯珞克TSI 280 舒适版</t>
  </si>
  <si>
    <t>柯珞克TSI 280 优享版</t>
  </si>
  <si>
    <t>柯珞克TSI 280 豪华版</t>
  </si>
  <si>
    <t>柯珞克TSI 280 旗舰版</t>
  </si>
  <si>
    <t>斯柯达 柯米克
Kamiq
订购前请详询</t>
  </si>
  <si>
    <t>柯米克1.5L 手动标准版</t>
  </si>
  <si>
    <t>柯米克1.5L 手动舒适版</t>
  </si>
  <si>
    <t>柯米克1.5L 手自一体标准版</t>
  </si>
  <si>
    <t>柯米克1.5L 手自一体舒适版</t>
  </si>
  <si>
    <t>斯柯达 速派
New Superb
订购前请详询</t>
  </si>
  <si>
    <t>全新速派1.4T手动标准版</t>
  </si>
  <si>
    <t>全新速派1.4T自动标准版</t>
  </si>
  <si>
    <t>全新速派1.4T自动舒适版</t>
  </si>
  <si>
    <t>全新速派1.8T自动舒适版</t>
  </si>
  <si>
    <t>全新速派1.8T自动豪华版</t>
  </si>
  <si>
    <t>全新速派2.0T自动旗舰版</t>
  </si>
  <si>
    <t>明锐经典款1.6L手动标准版</t>
  </si>
  <si>
    <t>明锐经典款1.6L手动舒适版</t>
  </si>
  <si>
    <t>明锐经典款1.6L手自一体标准版</t>
  </si>
  <si>
    <t>明锐经典款1.6L手自一体舒适版</t>
  </si>
  <si>
    <t>新明锐1.6L手动标准版</t>
  </si>
  <si>
    <t>新明锐1.6L手动舒适版</t>
  </si>
  <si>
    <t>新明锐1.6L自动舒适版</t>
  </si>
  <si>
    <t>新明锐1.6L自动豪华版</t>
  </si>
  <si>
    <t>新明锐TSI230（1.2T）手自一体舒适版</t>
  </si>
  <si>
    <t>新明锐TSI230（1.2T）手自一体豪华版</t>
  </si>
  <si>
    <t>新明锐TSI230（1.2T）手自一体旗舰版</t>
  </si>
  <si>
    <t>新明锐TSI280（1.4T）手自一体豪华版</t>
  </si>
  <si>
    <t>新明锐TSI280（1.4T）手自一体旗舰版</t>
  </si>
  <si>
    <t>明锐旅行车1.6L手动标准版</t>
  </si>
  <si>
    <t>明锐旅行车1.6L自动舒适版</t>
  </si>
  <si>
    <t>明锐旅行车1.6L手动豪华版</t>
  </si>
  <si>
    <t>明锐旅行车1.6L自动豪华版</t>
  </si>
  <si>
    <t>明锐旅行车TSI230（1.2T）手自一体舒适版</t>
  </si>
  <si>
    <t>明锐旅行车TSI230（1.2T）手自一体豪华版</t>
  </si>
  <si>
    <t>明锐旅行车TSI280（1.4T）手自一体豪华版</t>
  </si>
  <si>
    <t>明锐旅行车TSI280（1.4T）手自一体旗舰版</t>
  </si>
  <si>
    <t>Fabia 晶锐
订购前请详询</t>
  </si>
  <si>
    <t>全新晶锐1.4L手动前行版</t>
  </si>
  <si>
    <t>全新晶锐1.4L手动创行版</t>
  </si>
  <si>
    <t>全新晶锐1.4L自动前行版</t>
  </si>
  <si>
    <t>全新晶锐1.4L自动创行版</t>
  </si>
  <si>
    <t>全新晶锐1.6L自动创行版</t>
  </si>
  <si>
    <t>全新晶锐1.6L自动运动版</t>
  </si>
  <si>
    <t>全新晶锐1.6L自动智行版</t>
  </si>
  <si>
    <t>Rapid 昕锐
订购前请详询</t>
  </si>
  <si>
    <t>1.4手动前行版</t>
  </si>
  <si>
    <t>1.4手动创行版</t>
  </si>
  <si>
    <t>1.6手动前行版</t>
  </si>
  <si>
    <t>1.6自动前行版</t>
  </si>
  <si>
    <t>1.6手动创行版</t>
  </si>
  <si>
    <t>1.6自动创行版</t>
  </si>
  <si>
    <t>1.6手动尊行版</t>
  </si>
  <si>
    <t>1.6自动尊行版</t>
  </si>
  <si>
    <r>
      <rPr>
        <b/>
        <sz val="36"/>
        <color theme="0"/>
        <rFont val="等线"/>
        <family val="3"/>
        <charset val="134"/>
      </rPr>
      <t>长安福特</t>
    </r>
    <r>
      <rPr>
        <b/>
        <sz val="12"/>
        <color theme="0"/>
        <rFont val="等线"/>
        <family val="3"/>
        <charset val="134"/>
      </rPr>
      <t xml:space="preserve">
咨询服务热线：010-64097221</t>
    </r>
  </si>
  <si>
    <t>探险者
2024款</t>
  </si>
  <si>
    <t>探险者 四驱穿越版 五座（2025款）</t>
  </si>
  <si>
    <t>探险者 昆仑穿越版 五座（2025款）</t>
  </si>
  <si>
    <t>探险者 四驱风尚 plus版  七座/六座</t>
  </si>
  <si>
    <t>探险者 四驱钛金版  七座/六座</t>
  </si>
  <si>
    <t>探险者 四驱ST-LINE 七座/六座</t>
  </si>
  <si>
    <t>探险者 四驱赤金版 六座</t>
  </si>
  <si>
    <t>探险者 昆仑巅峰版 七座/六座</t>
  </si>
  <si>
    <t>外观颜色：格陵兰白、白令海灰、佩托湖蓝、安第斯黑 、加勒比灰、阿尔金橙（昆仑巅峰） 
内饰颜色：墨玉黑、紫砂棕（钛金）、暮云灰拼色（ST-LINE）、瑶珠灰（ 赤金）、流沙米拼色（ 昆仑巅峰 ）                       
发票时间在2025年12月3日-2026年2月28日期间，可享受全新探险者“出行犒赏礼”:
1.电动侧门踏板 1 套（除赤金、昆仑巅峰、穿越版）；
昆仑巅峰版：拖车臂及球头 1 套、昆仑专属电动侧门踏板 1 套、昆仑专属山海迎宾灯 1 套；
赤金版：电动侧门踏板 1 套、摩斯密码迎宾灯 1 套、舒适头枕-浅色 2 套（4 个）；
穿越版：储物盒垫套装1套（后背储物盒垫*3片）
2.至尊关爱 :3年/10万公里整车质保、2年道路救援；
探险者可享3年3次免费基础保养（含首保）
2025年6月16日到2025年8月20日生产下线的全新福特探险者因法规变更暂时关闭蓝智驾，给予该批车主 “客户关怀礼”（ 四驱穿越版、风尚plus 版除外， 以具体车架号清单为准）</t>
  </si>
  <si>
    <t>锐界L
2026款</t>
  </si>
  <si>
    <t>锐界L 2.0T EcoBoost®两驱七座时尚型</t>
  </si>
  <si>
    <t>锐界L 2.0T EcoBoost®四驱七座时尚型</t>
  </si>
  <si>
    <t>锐界L 2.0T EcoBoost®两驱七座豪华型223/232座椅</t>
  </si>
  <si>
    <t>锐界L 2.0T EcoBoost®四驱七座至尊型223/232座椅</t>
  </si>
  <si>
    <t>锐界L 2.0T EcoBoost®E 混动两驱七座豪华型223/232座椅</t>
  </si>
  <si>
    <t>锐界L 2.0T EcoBoost®E 混动四驱七座至尊型223/232座椅</t>
  </si>
  <si>
    <t>锐界L 2.0T EcoBoost®E 混动四驱七座旗舰型223/232座椅</t>
  </si>
  <si>
    <t>外观颜色：星曜黑、苍穹灰、墨宇蓝、瑶光蓝、钛空灰（旗舰型）、皓月白（需另加2000元）
内饰颜色：旗舰型：浅内饰、其他型号：深内饰
锐界L可享3年3次免费基础保养（含首保）</t>
  </si>
  <si>
    <t>蒙迪欧
2026款</t>
  </si>
  <si>
    <t>新蒙迪欧 1.5T EcoBoost 舒雅型</t>
  </si>
  <si>
    <t>新蒙迪欧 1.5T EcoBoost 豪华型</t>
  </si>
  <si>
    <t>新蒙迪欧 2.0T EcoBoost 豪华型</t>
  </si>
  <si>
    <t>新蒙迪欧 2.0T EcoBoost 至尊型</t>
  </si>
  <si>
    <t>新蒙迪欧 1.5T EcoBoost E 混动 豪华型</t>
  </si>
  <si>
    <t>EcoBoost 180 舒雅型（2025款）</t>
  </si>
  <si>
    <t>EcoBoost 180 豪华型（2025款）</t>
  </si>
  <si>
    <t>E-混动 1.5T EcoBoost 豪华型 （2025款）</t>
  </si>
  <si>
    <t>E-混动 2.0T EcoBoost 运动版  黑色内饰（2025款）</t>
  </si>
  <si>
    <t>E-混动 2.0T EcoBoost 运动版 ST-Line 竞技黑红（2025款）</t>
  </si>
  <si>
    <t>外观颜色：墨云黑、紫韵灰、霓裳灰、渔火红、玉盘白（需另加2000元）、明月白、啸日橙（运动版、运动ST-Line）
内饰颜色：黑内、竞技黑红（运动版 ST-Line）
蒙迪欧可享3年3次免费基础保养（含首保，1.5T舒雅型除外）
蒙迪欧1.5T舒雅型享受首保免费</t>
  </si>
  <si>
    <t>锐际
2024款</t>
  </si>
  <si>
    <t xml:space="preserve">锐际 两驱悠享款 </t>
  </si>
  <si>
    <t>锐际 两驱耀享款</t>
  </si>
  <si>
    <t>锐际 四驱耀享款</t>
  </si>
  <si>
    <t>锐际 两驱越享款</t>
  </si>
  <si>
    <t>锐际 四驱纵享款 ST-LINE PRO</t>
  </si>
  <si>
    <t>外观颜色：月落白、机甲灰、静谧蓝、掠影黑、铂钻白（需另加2000元）
内饰颜色：素灰、雅棕（耀享）、玄黑（纵享）
锐际首保免费</t>
  </si>
  <si>
    <t>电马 
2024款</t>
  </si>
  <si>
    <t>电马 风潮版 长续航-极光柠皮质内饰</t>
  </si>
  <si>
    <t>电马 风驰版 长续航-极光柠皮质内饰</t>
  </si>
  <si>
    <t>电马 风驰版 长续航-啸日橙麂皮内饰</t>
  </si>
  <si>
    <t>电马 风驰版 超长续航-极光柠皮质内饰</t>
  </si>
  <si>
    <t>电马 风驰版 超长续航-啸日橙麂皮内饰</t>
  </si>
  <si>
    <t>电马 GT版-极光柠皮质内饰</t>
  </si>
  <si>
    <t>电马 GT版-啸日橙麂皮内饰</t>
  </si>
  <si>
    <t>电马 GT风暴版-啸日橙麂皮内饰</t>
  </si>
  <si>
    <t>外观颜色：疾焰红/踏墨黑/飞岩灰/鸣月蓝/腾霜白、啸日橙（需另加2000元）（GT风暴版除外）</t>
  </si>
  <si>
    <r>
      <rPr>
        <b/>
        <sz val="36"/>
        <color theme="0"/>
        <rFont val="等线"/>
        <family val="3"/>
        <charset val="134"/>
      </rPr>
      <t>上汽通用</t>
    </r>
    <r>
      <rPr>
        <b/>
        <sz val="12"/>
        <color theme="0"/>
        <rFont val="等线"/>
        <family val="3"/>
        <charset val="134"/>
      </rPr>
      <t xml:space="preserve">
咨询服务热线：010-64097221
车辆资源紧张，需提前咨询</t>
    </r>
  </si>
  <si>
    <t>“双擎出击”刷新行业服务标准:
凯迪拉克所有“国六”车型动力总成质保由原先的3年不限公里数延长至 8年或16万公里
OnStar安吉星4G车联应用免费流量从每年24G大幅扩容至每年100G。
提示:  购买凯迪拉克品牌车型包含1次免费常规保养。
          购买别克品牌车型包含1次免费常规保养。
          购买雪佛兰品牌车型包含一次免费常规保养。
备注：①鉴于上汽通用厂家对其产品不断进行改进升级，所售车型可能不定期进行改款或升级，免税价格也会随之变化，将以实际供车和开票为准。
          ②*实际专享权益如有调整，以上汽通用厂家最新政策为准</t>
  </si>
  <si>
    <r>
      <rPr>
        <b/>
        <sz val="12"/>
        <color rgb="FF000000"/>
        <rFont val="等线"/>
        <family val="3"/>
        <charset val="134"/>
      </rPr>
      <t xml:space="preserve">凯迪拉克
XT6
</t>
    </r>
    <r>
      <rPr>
        <sz val="12"/>
        <color rgb="FF000000"/>
        <rFont val="等线"/>
        <family val="3"/>
        <charset val="134"/>
      </rPr>
      <t>（限时一口价）</t>
    </r>
  </si>
  <si>
    <t>XT6 2.0T 六座 四驱 豪华行政经典版</t>
  </si>
  <si>
    <t>XT6 2.0T 六座 四驱 尊贵行政黑标版</t>
  </si>
  <si>
    <t>XT6 2.0T 六座 四驱 铂金行政黑标版</t>
  </si>
  <si>
    <t>车身颜色：玛雅黑、阿拉斯加白、翡翠湖绿、曼哈顿灰、水墨灰
内饰颜色：暗夜骑士、落日熔金（铂金行政黑标版）</t>
  </si>
  <si>
    <r>
      <rPr>
        <b/>
        <sz val="12"/>
        <color rgb="FF000000"/>
        <rFont val="等线"/>
        <family val="3"/>
        <charset val="134"/>
      </rPr>
      <t xml:space="preserve">凯迪拉克
全新XT5
</t>
    </r>
    <r>
      <rPr>
        <sz val="12"/>
        <color rgb="FF000000"/>
        <rFont val="等线"/>
        <family val="3"/>
        <charset val="134"/>
      </rPr>
      <t>（限时一口价）</t>
    </r>
  </si>
  <si>
    <t>XT5 28T 两驱 大都会型</t>
  </si>
  <si>
    <t>XT5 28T 四驱 豪华型</t>
  </si>
  <si>
    <t>XT5 28T 四驱 尊贵型</t>
  </si>
  <si>
    <t>XT5 28T 四驱 铂金型</t>
  </si>
  <si>
    <t>车身颜色：曜石黑、阿拉斯加白、冰海蓝、曼哈顿灰、墨脱绿
内饰颜色：午夜侠影、银河沙丘、浮木月、歌剧魅影（铂金型）</t>
  </si>
  <si>
    <r>
      <rPr>
        <b/>
        <sz val="12"/>
        <color rgb="FF000000"/>
        <rFont val="等线"/>
        <family val="3"/>
        <charset val="134"/>
      </rPr>
      <t xml:space="preserve">凯迪拉克
XT4
</t>
    </r>
    <r>
      <rPr>
        <sz val="12"/>
        <color rgb="FF000000"/>
        <rFont val="等线"/>
        <family val="3"/>
        <charset val="134"/>
      </rPr>
      <t>（限时一口价）</t>
    </r>
  </si>
  <si>
    <t>XT4 25T 两驱 都会型</t>
  </si>
  <si>
    <t>XT4 28T 两驱 豪华型</t>
  </si>
  <si>
    <t>XT4 28T 两驱 尊贵型</t>
  </si>
  <si>
    <t>外观颜色：曜石黑、阿拉斯加白、多瑙蓝、曼哈顿灰
内饰颜色：暗夜骑士、银河星云（尊贵型）</t>
  </si>
  <si>
    <r>
      <rPr>
        <b/>
        <sz val="12"/>
        <color rgb="FF000000"/>
        <rFont val="等线"/>
        <family val="3"/>
        <charset val="134"/>
      </rPr>
      <t xml:space="preserve">凯迪拉克
CT6
</t>
    </r>
    <r>
      <rPr>
        <sz val="12"/>
        <color rgb="FF000000"/>
        <rFont val="等线"/>
        <family val="3"/>
        <charset val="134"/>
      </rPr>
      <t>（限时一口价）</t>
    </r>
  </si>
  <si>
    <t>CT6 28T 臻享版</t>
  </si>
  <si>
    <t>CT6 28T 奢享型</t>
  </si>
  <si>
    <t>CT6 28T 旗舰型</t>
  </si>
  <si>
    <t>外观颜色：曜石黑、阿拉斯加白、曼哈顿灰
内饰颜色：暗夜骑士（奢享版、臻享版）、云端谧境（旗舰版、奢享版）、歌剧魅影（奢享版）</t>
  </si>
  <si>
    <r>
      <rPr>
        <b/>
        <sz val="12"/>
        <color rgb="FF000000"/>
        <rFont val="等线"/>
        <family val="3"/>
        <charset val="134"/>
      </rPr>
      <t xml:space="preserve">凯迪拉克
全新CT5
</t>
    </r>
    <r>
      <rPr>
        <sz val="12"/>
        <color rgb="FF000000"/>
        <rFont val="等线"/>
        <family val="3"/>
        <charset val="134"/>
      </rPr>
      <t>（限时一口价）</t>
    </r>
  </si>
  <si>
    <t>CT5 28T 城市风尚版</t>
  </si>
  <si>
    <t>CT5 28T 城市运动版</t>
  </si>
  <si>
    <t>CT5 28T 赛道性能版</t>
  </si>
  <si>
    <t>外观颜色：逐风蓝、台风绿、玛瑙黑、阿拉斯加白、多瑙蓝、曼哈顿灰
内饰颜色：夜色（风尚版）、檀黑（运动版、性能版）、枫糖（性能版）</t>
  </si>
  <si>
    <r>
      <rPr>
        <b/>
        <sz val="12"/>
        <color rgb="FF000000"/>
        <rFont val="等线"/>
        <family val="3"/>
        <charset val="134"/>
      </rPr>
      <t xml:space="preserve">别克 昂科威S
Envision S
</t>
    </r>
    <r>
      <rPr>
        <sz val="12"/>
        <color rgb="FF000000"/>
        <rFont val="等线"/>
        <family val="3"/>
        <charset val="134"/>
      </rPr>
      <t>（限时一口价）</t>
    </r>
  </si>
  <si>
    <t>25T 白金版</t>
  </si>
  <si>
    <t>25T 进享白金版</t>
  </si>
  <si>
    <t>车身颜色：墨玉黑、珍珠白（加2000）、暮月灰、远山黛
内饰颜色：碳素黑、丹霞红</t>
  </si>
  <si>
    <r>
      <rPr>
        <b/>
        <sz val="12"/>
        <color rgb="FF000000"/>
        <rFont val="等线"/>
        <family val="3"/>
        <charset val="134"/>
      </rPr>
      <t xml:space="preserve">别克
昂科威 Plus
</t>
    </r>
    <r>
      <rPr>
        <sz val="12"/>
        <color rgb="FF000000"/>
        <rFont val="等线"/>
        <family val="3"/>
        <charset val="134"/>
      </rPr>
      <t>（限时一口价）</t>
    </r>
  </si>
  <si>
    <t>昂科威Plus 28T 两驱白金版</t>
  </si>
  <si>
    <t>昂科威Plus 28T 四驱白金版</t>
  </si>
  <si>
    <t>昂科威Plus 四驱艾维亚</t>
  </si>
  <si>
    <t>外观颜色：珍珠白（加2000）、墨玉黑、暮月灰</t>
  </si>
  <si>
    <r>
      <rPr>
        <b/>
        <sz val="12"/>
        <color indexed="8"/>
        <rFont val="等线"/>
        <family val="3"/>
        <charset val="134"/>
      </rPr>
      <t xml:space="preserve">别克 君越
Lacrosse
</t>
    </r>
    <r>
      <rPr>
        <sz val="12"/>
        <color rgb="FF000000"/>
        <rFont val="等线"/>
        <family val="3"/>
        <charset val="134"/>
      </rPr>
      <t>（限时一口价）</t>
    </r>
  </si>
  <si>
    <t>28T 白金版</t>
  </si>
  <si>
    <t>白金艾维亚版</t>
  </si>
  <si>
    <t>车身颜色：玉白、坦银、朗黑 
内饰颜色：翰林子墨、赤霞映雪双拼色</t>
  </si>
  <si>
    <t>凯迪拉克
CT6</t>
  </si>
  <si>
    <t>28T风尚型</t>
  </si>
  <si>
    <t>28T豪华型</t>
  </si>
  <si>
    <t xml:space="preserve">28T尊贵型 </t>
  </si>
  <si>
    <t>28T铂金型 暂停预定</t>
  </si>
  <si>
    <t>外观颜色：曜黑/钻白</t>
  </si>
  <si>
    <r>
      <rPr>
        <b/>
        <sz val="36"/>
        <color theme="0"/>
        <rFont val="等线"/>
        <family val="3"/>
        <charset val="134"/>
      </rPr>
      <t>一汽丰田</t>
    </r>
    <r>
      <rPr>
        <b/>
        <sz val="12"/>
        <color theme="0"/>
        <rFont val="等线"/>
        <family val="3"/>
        <charset val="134"/>
      </rPr>
      <t xml:space="preserve">
咨询服务热线：010-64097221</t>
    </r>
  </si>
  <si>
    <t>1.8L E-CVT旗舰版</t>
  </si>
  <si>
    <t>车身颜色：珍珠白需加2000元，超级白、银金属色、黑云母色、铂青铜金属色、天际蓝金属色、流沙米金属色</t>
  </si>
  <si>
    <t xml:space="preserve">威驰 VIOS
</t>
  </si>
  <si>
    <t>1.5L 手动前行版</t>
  </si>
  <si>
    <t>代办服务费
2,200元</t>
  </si>
  <si>
    <t>1.5L 手动创行版</t>
  </si>
  <si>
    <t>1.5L CVT创行版</t>
  </si>
  <si>
    <t>1.5L 20周年纪念版</t>
  </si>
  <si>
    <t>1.5L CVT智行版</t>
  </si>
  <si>
    <t>1.5L CVT舒行版</t>
  </si>
  <si>
    <t>车身颜色：铂金白加2000元</t>
  </si>
  <si>
    <t>威驰 FS</t>
  </si>
  <si>
    <t>1.5L CVT锋驰版</t>
  </si>
  <si>
    <t>1.5L CVT锋潮版</t>
  </si>
  <si>
    <t>1.5L CVT锋享版</t>
  </si>
  <si>
    <t>车身颜色：铂金白、柠檬黄加2000元</t>
  </si>
  <si>
    <t xml:space="preserve"> 查看最新免税价格请登录 中企诚谊网站： www.dutyfreeauto.cn</t>
  </si>
  <si>
    <t>普拉多
2025款</t>
  </si>
  <si>
    <t>2.4T 穿越BX版 5座</t>
  </si>
  <si>
    <t>2.4T 全能TX版 5座</t>
  </si>
  <si>
    <t>2.4T 悍野WX版 5座</t>
  </si>
  <si>
    <t>2.4T 悍野WX版 6座</t>
  </si>
  <si>
    <t>2.4T 旗舰VX版 5座</t>
  </si>
  <si>
    <t>车身颜色：铂金白（加2000）、墨渊黑、铂青铜金属色、极地灰
内饰颜色：米色、黑色、栗棕色</t>
  </si>
  <si>
    <t>GRANVIA
格瑞维亚
2026款</t>
  </si>
  <si>
    <t>2.5L 混动 舒适版</t>
  </si>
  <si>
    <t>2.5L 混动 豪华版</t>
  </si>
  <si>
    <t>2.5L 混动 尊贵PLUS版</t>
  </si>
  <si>
    <t>2.5L 混动 尊贵福祉PLUS版</t>
  </si>
  <si>
    <t>2.5L 混动 尊爵ULTRA版</t>
  </si>
  <si>
    <t>2.5L 混动 旗舰ULTRA版</t>
  </si>
  <si>
    <t>2.5L 混动 尊贵PLUS四驱版</t>
  </si>
  <si>
    <t>2.5L 混动 尊爵MAX四驱版</t>
  </si>
  <si>
    <t>车身颜色：铂金白（加2000）、墨青蓝（加2000）、流光银、墨渊黑、碳晶棕
内饰颜色：黑色/段奢驼、黑色/至尊棕、典雅黑</t>
  </si>
  <si>
    <t>CROWN KLUGER 
皇冠陆放
2026款</t>
  </si>
  <si>
    <t>2.0T 四驱劲享版</t>
  </si>
  <si>
    <t>2.0T 四驱劲耀版</t>
  </si>
  <si>
    <t>2.5L HEV两驱豪华版</t>
  </si>
  <si>
    <t>2.5L HEV四驱豪华版</t>
  </si>
  <si>
    <t>2.5L HEV四驱尊贵版</t>
  </si>
  <si>
    <t>2.5L HEV四驱旗舰版</t>
  </si>
  <si>
    <t>车身颜色：铂金白（加2000）、流光银、墨渊黑
内饰颜色：黑色/红色、黑色</t>
  </si>
  <si>
    <t>RAV4
荣放
2026款
（第六代）</t>
  </si>
  <si>
    <t>2.0L 两驱豪华版</t>
  </si>
  <si>
    <t>2.0L 四驱豪华版</t>
  </si>
  <si>
    <t>双擎 2.0L 两驱精英版</t>
  </si>
  <si>
    <t>双擎 2.0L 两驱豪华版</t>
  </si>
  <si>
    <t>双擎 2.5L 四驱豪华版</t>
  </si>
  <si>
    <t>双擎 2.5L 四驱旗舰版</t>
  </si>
  <si>
    <t>限时尊享礼：
6年或10万公里免费保养保修，适用范围：非运营车辆。
车身颜色：岩石灰、星际灰、丛林绿、极夜黑、铂青铜金属色、铂金白（另加2000元）、铂金白/极夜黑（另加4000元）、岩石灰/极夜黑（另加2000元）
内饰颜色：皎月白（白/深蓝）、墨金黑（黑/深灰）</t>
  </si>
  <si>
    <t>AVALON
亚洲龙
2024款</t>
  </si>
  <si>
    <t>2.0L 进取版</t>
  </si>
  <si>
    <t>2.0L 臻选版</t>
  </si>
  <si>
    <t>2.0L 豪华版</t>
  </si>
  <si>
    <t>双擎 2.0L 臻选版</t>
  </si>
  <si>
    <t>双擎 2.0L 豪华版</t>
  </si>
  <si>
    <t>双擎 2.0L 尊贵版</t>
  </si>
  <si>
    <t>双擎 2.0L 尊享版</t>
  </si>
  <si>
    <t>双擎 2.5L XLE尊贵版</t>
  </si>
  <si>
    <t>双擎 2.5L Limited旗舰版</t>
  </si>
  <si>
    <t>车身颜色：铂金白（另加2000元）、晶焠灰（另加3000元）、晶石绿（另加2000元）、流光银、碳晶棕、墨渊黑
内饰颜色：黑色、干邑棕、凝霜灰</t>
  </si>
  <si>
    <t>HARRIER
凌放
2024款</t>
  </si>
  <si>
    <t>2.0L CVT两驱进取版</t>
  </si>
  <si>
    <t>2.0L CVT两驱豪华版</t>
  </si>
  <si>
    <t>2.0L CVT两驱尊享版</t>
  </si>
  <si>
    <t>双擎 2.5L CVT两驱豪华版</t>
  </si>
  <si>
    <t>双擎 2.5L CVT四驱尊享版</t>
  </si>
  <si>
    <t>双擎 2.5L CVT四驱旗舰版</t>
  </si>
  <si>
    <t>车身颜色：铂金白、铂青铜、墨渊黑、耀晶灰、星际蓝
内饰颜色：黑色、棕色/黑色、黑色/蓝色</t>
  </si>
  <si>
    <t>卡罗拉锐放
2026款</t>
  </si>
  <si>
    <t>2.0L 先锋版</t>
  </si>
  <si>
    <t>2.0L 精英版</t>
  </si>
  <si>
    <t>2.0L 智能电混双擎 先锋版</t>
  </si>
  <si>
    <t>2.0L 智能电混双擎 精英版</t>
  </si>
  <si>
    <t>2.0L 智能电混双擎 豪华版</t>
  </si>
  <si>
    <t>车身颜色：墨渊黑、星际蓝、流光银、米色卡其、耀晶灰、铂金白（加2000）
内饰颜色：黑色</t>
  </si>
  <si>
    <t>IZOA
奕泽
2023款</t>
  </si>
  <si>
    <t>2.0L 奕行版</t>
  </si>
  <si>
    <t>2.0L 奕享版</t>
  </si>
  <si>
    <t>2.0L 奕享CARE版</t>
  </si>
  <si>
    <t>2.0L 20周年铂金纪念版</t>
  </si>
  <si>
    <t>2.0L 运动SPORT版</t>
  </si>
  <si>
    <t>双擎 2.0L 奕行版</t>
  </si>
  <si>
    <t>双擎 2.0L 奕享版</t>
  </si>
  <si>
    <t>双擎 2.0L 奕驰版</t>
  </si>
  <si>
    <t>双擎 2.0L 奕炫版</t>
  </si>
  <si>
    <t>单色车身：流光银、墨渊黑、耀晶灰，宝石蓝，铂金白、绛珠红另加2000元；
双色车身：耀晶灰×银顶、墨渊黑×银顶、宝石蓝×黑顶、耀晶灰×黑顶、流光银×黑顶另加2000元；
双色车身：绛珠红×黑顶、铂金白×黑顶另加4000元
20周年铂金纪念版已包含选装色费用，不另行加价</t>
  </si>
  <si>
    <t>亚洲狮
2023款</t>
  </si>
  <si>
    <t>2.0L 尊悦版</t>
  </si>
  <si>
    <t>2.0L 旗舰版</t>
  </si>
  <si>
    <t>双擎 2.0L 精英版</t>
  </si>
  <si>
    <t>双擎 2.0L 尊悦版</t>
  </si>
  <si>
    <t>双擎 2.0L 旗舰版</t>
  </si>
  <si>
    <t>车身颜色：珍珠黑色、珍珠白色、超级白色、流光银、铂青铜金属色、巴黎红色
说明：珍珠白、珍珠黑、巴黎红 需另加2000元
20周年铂金纪念版已包含选装色费用，不另行加价</t>
  </si>
  <si>
    <t>卡罗拉
2024款</t>
  </si>
  <si>
    <t>1.5L 先锋版</t>
  </si>
  <si>
    <t>1.2T 先锋版</t>
  </si>
  <si>
    <t>1.2T 精英版</t>
  </si>
  <si>
    <t>外观颜色：铂金白（另加2000元）、魅力银、超级白、铂青铜、黑云母
内饰颜色：黑色</t>
  </si>
  <si>
    <t>卡罗拉双擎
2024款</t>
  </si>
  <si>
    <t>1.8L 智能电混双擎 先锋版</t>
  </si>
  <si>
    <t>1.8L 智能电混双擎 精英版</t>
  </si>
  <si>
    <t>1.8L 智能电混双擎 旗舰版</t>
  </si>
  <si>
    <t>外观颜色：铂金白（另加2000元）、魅力银、超级白、铂青铜、黑云母、天青石金属色
内饰颜色：黑色</t>
  </si>
  <si>
    <t>bZ4X 
2022款</t>
  </si>
  <si>
    <t>两驱精英JOY</t>
  </si>
  <si>
    <t>两驱长续航JOY</t>
  </si>
  <si>
    <t>两驱长续航PRO</t>
  </si>
  <si>
    <t>四驱高性能PRO</t>
  </si>
  <si>
    <t>四驱高性能Premium</t>
  </si>
  <si>
    <t>车身颜色：（铂金白、墨青蓝、新锐灰×黑顶、魅力银×黑顶、玫瑰棕×黑顶）均加2000 、（墨青蓝×黑顶、铂金白×黑顶）均加4000
充电桩安装问题详询中企诚谊</t>
  </si>
  <si>
    <r>
      <rPr>
        <b/>
        <sz val="36"/>
        <color theme="0"/>
        <rFont val="等线"/>
        <family val="3"/>
        <charset val="134"/>
      </rPr>
      <t>广汽丰田</t>
    </r>
    <r>
      <rPr>
        <b/>
        <sz val="12"/>
        <color theme="0"/>
        <rFont val="等线"/>
        <family val="3"/>
        <charset val="134"/>
      </rPr>
      <t xml:space="preserve">
咨询服务热线：010-64097221</t>
    </r>
  </si>
  <si>
    <t>注：购买广汽丰田品牌免税车辆的更新/消费补贴，需以车辆的使用及销售所在地相关商务部门执行及审核为准。</t>
  </si>
  <si>
    <t>赛那</t>
  </si>
  <si>
    <t>赛那 2.5L混动 舒适版</t>
  </si>
  <si>
    <t>赛那 2.5L混动 豪华版</t>
  </si>
  <si>
    <t>赛那 2.5L混动 四驱豪华版</t>
  </si>
  <si>
    <t>赛那 2.5L混动 尊贵版</t>
  </si>
  <si>
    <t>赛那 2.5L混动 四驱尊贵版</t>
  </si>
  <si>
    <t>赛那 2.5L混动 臻享尊贵版</t>
  </si>
  <si>
    <t>赛那 2.5L混动 豪华福祉版</t>
  </si>
  <si>
    <t>赛那 2.5L混动 四驱臻享版</t>
  </si>
  <si>
    <t>赛那 2.5L混动 至尊版 </t>
  </si>
  <si>
    <t>赛那 2.5L混动 铂金版 </t>
  </si>
  <si>
    <t>车身颜色：铂金珍珠白（需加1740元）、赛博金（需加1740元）、欧泊银、钛辉银、墨晶黑
内饰颜色：格调灰、雅致米、静谧黑、醇厚棕</t>
  </si>
  <si>
    <t xml:space="preserve">汉兰达
</t>
  </si>
  <si>
    <t xml:space="preserve">汉兰达 2.5L智能电混双擎两驱精英版 5座 </t>
  </si>
  <si>
    <t xml:space="preserve">汉兰达 2.5L智能电混双擎两驱精英版 7座 </t>
  </si>
  <si>
    <t xml:space="preserve">汉兰达 2.5L智能电混双擎两驱豪华版 7座 </t>
  </si>
  <si>
    <t xml:space="preserve">汉兰达 2.5L智能电混双擎四驱精英版 7座 </t>
  </si>
  <si>
    <t>汉兰达 2.5L智能电混双擎四驱豪华版 7座</t>
  </si>
  <si>
    <t>汉兰达 2.5L智能电混双擎四驱尊贵版 7座</t>
  </si>
  <si>
    <t>汉兰达 2.5L智能电混双擎四驱至尊版 7座</t>
  </si>
  <si>
    <t>汉兰达 380T 四驱豪华版 7座</t>
  </si>
  <si>
    <t>汉兰达 380T 四驱尊贵版 7座</t>
  </si>
  <si>
    <t>外观颜色：优选铂金珍珠白（需加1740）、赛博金（需加1740元）、墨晶黑、宝石蓝、欧泊银；
内饰：象牙白、星空黑、琥珀棕
注：铂金珍珠白、赛博金外板色车型需另付1740元；棕色内饰车型需另付1740元；ETC选装车型需另付600元</t>
  </si>
  <si>
    <t>威飒</t>
  </si>
  <si>
    <t>2.0L CVT豪华PLUS版</t>
  </si>
  <si>
    <t>2.0L CVT两驱尊贵版</t>
  </si>
  <si>
    <t>2.0L CVT两驱科技版</t>
  </si>
  <si>
    <t>2.0L CVT四驱至尊版</t>
  </si>
  <si>
    <t>2.5L 双擎 两驱豪华版</t>
  </si>
  <si>
    <t>2.5L 双擎 豪华PLUS版</t>
  </si>
  <si>
    <t>2.5L 双擎 两驱尊贵版</t>
  </si>
  <si>
    <t>2.5L 双擎 两驱科技版</t>
  </si>
  <si>
    <t>2.5L 双擎 四驱至尊版</t>
  </si>
  <si>
    <t>车身颜色：铂金珍珠白（需加1720元）、墨晶黑、欧泊银、钛辉银、耀动红（需加1720元）
内饰颜色：黑色、灰色、棕色</t>
  </si>
  <si>
    <t>锋兰达</t>
  </si>
  <si>
    <t>2.0L CVT舒适版</t>
  </si>
  <si>
    <t>2.0L CVT 舒适PLUS版</t>
  </si>
  <si>
    <t>2.0L CVT 豪华版</t>
  </si>
  <si>
    <t>2.0L CVT 豪华PLUS版</t>
  </si>
  <si>
    <t>2.0L 双擎 领先版</t>
  </si>
  <si>
    <t>2.0L 双擎 领先PLUS版</t>
  </si>
  <si>
    <t>2.0L 双擎 豪华版</t>
  </si>
  <si>
    <t>2.0L 双擎  豪华PLUS版</t>
  </si>
  <si>
    <t>2.0L 双擎 尊贵版</t>
  </si>
  <si>
    <t>车身颜色：铂金珍珠白、沙漠金、水晶银、墨晶黑、钛星灰、铂金珍珠白黑双色、沙漠金黑双色
内饰颜色：象牙白、星空黑
双色车身、铂金珍珠白需加1620元，铂金珍珠白黑双色车身需加3240元</t>
  </si>
  <si>
    <t xml:space="preserve">全新威兰达
</t>
  </si>
  <si>
    <t>2.0L 汽油AIR</t>
  </si>
  <si>
    <t>2.0L 汽油PRO</t>
  </si>
  <si>
    <t>2.0L 汽油PRO+</t>
  </si>
  <si>
    <t>2.0L 汽油四驱PRO+</t>
  </si>
  <si>
    <t>2.0L 双擎 智能电混AIR</t>
  </si>
  <si>
    <t>2.0L 双擎 智能电混PRO</t>
  </si>
  <si>
    <t>2.0L 双擎 智能电混PRO+</t>
  </si>
  <si>
    <t>2.5L 双擎 智能电混四驱PRO</t>
  </si>
  <si>
    <t>2.5L 双擎 智能电混四驱MAX</t>
  </si>
  <si>
    <t>可选颜色：铂金珍珠白、赛博灰、欧泊银、墨晶黑、银翼沙、赛博灰黑双色、铂金珍珠白黑双色、欧泊银黑双色
注：铂金珍珠白、赛博灰、欧泊银黑双色需另付1700元； 铂金珍珠白黑双色、赛博灰黑双色需另付3400元。</t>
  </si>
  <si>
    <t>雷凌</t>
  </si>
  <si>
    <t>TNGA 1.5L CVT进取版</t>
  </si>
  <si>
    <t>TNGA 1.5L CVT领先版</t>
  </si>
  <si>
    <t>185T CVT豪华版</t>
  </si>
  <si>
    <t>185T CVT运动版</t>
  </si>
  <si>
    <t>双擎 1.8L 领先版</t>
  </si>
  <si>
    <t>双擎 1.8L 豪华版</t>
  </si>
  <si>
    <t>双擎 1.8L 骑士版</t>
  </si>
  <si>
    <t>双擎 1.8L 运动版</t>
  </si>
  <si>
    <t>外观颜色：铂金珍珠白（需加1860元）、赤焰红（需加1860元）、珊瑚红、墨晶黑、星云紫、天际白、欧泊银、钛金灰
内饰颜色：黑色、黑灰双色、黑棕双色</t>
  </si>
  <si>
    <t>全新凯美瑞
2026款</t>
  </si>
  <si>
    <t>2.0 E 精英版</t>
  </si>
  <si>
    <t>2.0 GVP 豪华版</t>
  </si>
  <si>
    <t>2.0 G 尊贵版</t>
  </si>
  <si>
    <t>2.0 S 运动版</t>
  </si>
  <si>
    <t>双擎 2.0HE 精英版</t>
  </si>
  <si>
    <t>双擎 2.0HGVP 豪华版</t>
  </si>
  <si>
    <t>双擎 2.0HG 尊贵版</t>
  </si>
  <si>
    <t>双擎 2.0HS 运动版</t>
  </si>
  <si>
    <t>双擎 2.0HSE 运动Lite版</t>
  </si>
  <si>
    <t>双擎 2.0HXS 运动PLUS版</t>
  </si>
  <si>
    <t>双擎 2.0HG 光辉版</t>
  </si>
  <si>
    <t>双擎 2.0HXS 光辉版</t>
  </si>
  <si>
    <t>双擎 2.5HG 尊贵版</t>
  </si>
  <si>
    <t>双擎 2.5HXS 运动PLUS版</t>
  </si>
  <si>
    <t>双擎 2.5HQ 旗舰版</t>
  </si>
  <si>
    <t>外观颜色：铂金珍珠白（需加1700元）、耀动红（需加1700元）、墨晶黑、欧泊银、赛博灰（需加1700元）、钛辉银、铂金珍珠白黑双色（需加3400元）、耀动红黑双色（需加3400元）、赛博灰黑双色（需加3400 元）</t>
  </si>
  <si>
    <t>凌尚</t>
  </si>
  <si>
    <t>凌尚 2.0L 领先版</t>
  </si>
  <si>
    <t>凌尚 2.0L 豪华版</t>
  </si>
  <si>
    <t>凌尚 2.0L 尊贵版</t>
  </si>
  <si>
    <t>双擎 2.0L 领先版</t>
  </si>
  <si>
    <t>外观颜色：铂金珍珠白（需加1860元）、墨晶黑、欧泊银、沙漠金，珊瑚红
内饰颜色：黑色、浅棕色</t>
  </si>
  <si>
    <t>铂智3X</t>
  </si>
  <si>
    <t>430 Air</t>
  </si>
  <si>
    <t>430 Air+</t>
  </si>
  <si>
    <t>520 Pro</t>
  </si>
  <si>
    <t>520 Pro+</t>
  </si>
  <si>
    <t>520 Pro 智驾版</t>
  </si>
  <si>
    <t>520 Pro+ 智驾版</t>
  </si>
  <si>
    <t>610 Max</t>
  </si>
  <si>
    <t>外观颜色：天际白、粹雪白（+1980元）、远山灰、皎月银、浩瀚黑、赛博金（+1980元）、霞空粉
内饰颜色：灰、黑、米、橙</t>
  </si>
  <si>
    <t>铂智4X</t>
  </si>
  <si>
    <t>615 Air</t>
  </si>
  <si>
    <t>615 Pro</t>
  </si>
  <si>
    <t>615 Max</t>
  </si>
  <si>
    <t>560 Max 四驱</t>
  </si>
  <si>
    <t>外观颜色：粹雪白（+1860元）、远山灰、皎月银、浩瀚黑、
内饰颜色：白、黑</t>
  </si>
  <si>
    <r>
      <rPr>
        <b/>
        <sz val="36"/>
        <color theme="0"/>
        <rFont val="等线"/>
        <family val="3"/>
        <charset val="134"/>
      </rPr>
      <t>长安马自达</t>
    </r>
    <r>
      <rPr>
        <b/>
        <sz val="12"/>
        <color theme="0"/>
        <rFont val="等线"/>
        <family val="3"/>
        <charset val="134"/>
      </rPr>
      <t xml:space="preserve">
咨询服务热线：010-64097221</t>
    </r>
  </si>
  <si>
    <t>CX-5</t>
  </si>
  <si>
    <t>CX-5 2.0L 6AT 2WD 舒适型</t>
  </si>
  <si>
    <t>CX-5 2.0L 6AT 2WD 智尚型</t>
  </si>
  <si>
    <t>CX-5 2.0L 6AT 2WD 智尚Pro</t>
  </si>
  <si>
    <t>CX-5 2.0L 6AT 2WD 智雅型</t>
  </si>
  <si>
    <t>CX-5 2.0L 6AT 2WD 智雅Pro</t>
  </si>
  <si>
    <t xml:space="preserve">CX-5 2.0L 6AT 2WD 智雅Pro(ETC) </t>
  </si>
  <si>
    <t>CX-5 2.5L 6AT 2WD 智尊型</t>
  </si>
  <si>
    <t>CX-5 2.5L 6AT 2WD 智尊型(ETC)</t>
  </si>
  <si>
    <t>CX-5 2.5L 6AT 2WD 智尊型+全景随行包+驭享随行包</t>
  </si>
  <si>
    <t>可选颜色：铂雅金、珠光白、晶钻蓝、极境灰、极夜黑、铂钢灰（需加2000元）、水晶魂动红（需加3000元）
全景随行包：360度全景影像驻车辅助系统
驭享随行包：ADD 彩色平视显示系统（前风挡玻璃投射式）；</t>
  </si>
  <si>
    <t>CX-30</t>
  </si>
  <si>
    <t>CX-30 2.0L 6MT 尚悦型</t>
  </si>
  <si>
    <t>CX-30 2.0L 6MT 尚悦型（ETC）</t>
  </si>
  <si>
    <t>CX-30 2.0L 6AT 尚悦型</t>
  </si>
  <si>
    <t>CX-30 2.0L 6AT 雅悦型</t>
  </si>
  <si>
    <t>CX-30 2.0L 6AT 嘉悦型</t>
  </si>
  <si>
    <t>CX-30 2.0L 6AT 嘉悦型（ETC）</t>
  </si>
  <si>
    <t>CX-30 2.0L 6AT 嘉悦黑曜型</t>
  </si>
  <si>
    <t>CX-30 2.0L 6AT 嘉悦型+安享随行包</t>
  </si>
  <si>
    <t>CX-30 2.0L 6AT 嘉悦黑曜型+安享随行包</t>
  </si>
  <si>
    <t>CX-30 2.0L 6AT 尊悦型</t>
  </si>
  <si>
    <t>可选颜色：极境灰、 晶钻蓝、珠光白、铂钢灰（需加2000元）、水晶魂动红（需加3000元）
安享随行包：LED日间行车灯·LED前大灯自动开关系统·智能雨量感应式 高级随动喷水无骨雨刷·MRCC·LDWS·LAS·SBS·HBC·CTS·BSM·RCTA </t>
  </si>
  <si>
    <t>次世代MAZDA3
昂克赛拉</t>
  </si>
  <si>
    <t xml:space="preserve">昂克赛拉 1.5L 手动挡 质美版 </t>
  </si>
  <si>
    <t>昂克赛拉 1.5L 手动挡 质美版(ETC)</t>
  </si>
  <si>
    <t>昂克赛拉 1.5L 自动挡 质悦版</t>
  </si>
  <si>
    <t xml:space="preserve">昂克赛拉 1.5L 自动挡 质悦版(ETC) </t>
  </si>
  <si>
    <t>昂克赛拉 2.0L 自动挡 质擎版</t>
  </si>
  <si>
    <t>昂克赛拉 2.0L 自动挡 质炫版</t>
  </si>
  <si>
    <t>昂克赛拉 2.0L 自动挡 质炫版+明选套装</t>
  </si>
  <si>
    <t>昂克赛拉 2.0L 自动挡 质雅版</t>
  </si>
  <si>
    <t>昂克赛拉 2.0L 自动挡 质雅版(ETC)</t>
  </si>
  <si>
    <t>昂克赛拉 2.0L 自动挡 质雅黑曜版</t>
  </si>
  <si>
    <t>昂克赛拉 2.0L 自动挡 质雅版+明选套装</t>
  </si>
  <si>
    <t>昂克赛拉 2.0L 自动挡 质雅黑曜版+明选套装</t>
  </si>
  <si>
    <t>昂克赛拉 2.0L 自动挡 质耀版</t>
  </si>
  <si>
    <t>昂克赛拉 2.0L 自动挡 质耀黑曜版</t>
  </si>
  <si>
    <t>昂克赛拉 2.0L 自动挡 质臻版</t>
  </si>
  <si>
    <t>昂克赛拉 2.0L 自动挡 质臻黑曜版</t>
  </si>
  <si>
    <t>昂克赛拉 2.0L 自动挡 质尊版</t>
  </si>
  <si>
    <t>昂克赛拉 2.0L 自动挡 质尊版 白皮座椅</t>
  </si>
  <si>
    <t>昂克赛拉 2.0L 自动挡 质尊黑曜版</t>
  </si>
  <si>
    <t>外观颜色：珠光白、极夜黑、极境灰、铂钢灰（加2000元）、水晶魂动（加3000元）
明选套装：LED日间行车灯· BSM盲点监测系统· RCTA倒车预警系统;</t>
  </si>
  <si>
    <t xml:space="preserve">CX-50
</t>
  </si>
  <si>
    <t>CX-50 2.0L 6AT 驭行版</t>
  </si>
  <si>
    <t>CX-50 2.0L 6AT 领行版</t>
  </si>
  <si>
    <t>CX-50 2.0L 6AT 安行版</t>
  </si>
  <si>
    <t xml:space="preserve">CX-50 2.0L 6AT 安行版 (ETC) </t>
  </si>
  <si>
    <t>CX-50 2.5L 6AT 悦行版</t>
  </si>
  <si>
    <t>CX-50 2.5L 6AT 智行版</t>
  </si>
  <si>
    <t>CX-50 2.5L 6AT 尊行版</t>
  </si>
  <si>
    <t>CX-50 2.5L 6AT 尊行版+加热套装</t>
  </si>
  <si>
    <t xml:space="preserve">CX-50 2.5L 6AT 尊行版+加热套装 (ETC) </t>
  </si>
  <si>
    <t>CX-50 2.5L HEV 四驱智行版</t>
  </si>
  <si>
    <t>CX-50 2.5L HEV 四驱尊行版</t>
  </si>
  <si>
    <t>CX-50 2.5L HEV 四驱尊行版+加热套装</t>
  </si>
  <si>
    <t>CX-50 2.5L HEV 四驱尊行版+加热套装(ETC)</t>
  </si>
  <si>
    <t>可选颜色：
铂钢灰（需加2000元）、水晶魂动红（需加3000元）、极境灰、谧境蓝、锆石砂、珠光白、极夜黑
加热套装：方向盘加热· 风挡加热·后排座椅加热；</t>
  </si>
  <si>
    <r>
      <rPr>
        <b/>
        <sz val="36"/>
        <color theme="0"/>
        <rFont val="等线"/>
        <family val="3"/>
        <charset val="134"/>
      </rPr>
      <t>东风本田</t>
    </r>
    <r>
      <rPr>
        <b/>
        <sz val="12"/>
        <color theme="0"/>
        <rFont val="等线"/>
        <family val="3"/>
        <charset val="134"/>
      </rPr>
      <t xml:space="preserve">
咨询服务热线：010-64097221</t>
    </r>
  </si>
  <si>
    <t xml:space="preserve"> 全新CR-V
 2023款</t>
  </si>
  <si>
    <t>240TURBO CVT两驱活力版</t>
  </si>
  <si>
    <t>240TURBO CVT两驱锋尚5座版</t>
  </si>
  <si>
    <t>240TURBO CVT两驱锋尚7座版</t>
  </si>
  <si>
    <t>240TURBO CVT两驱智领版</t>
  </si>
  <si>
    <t>240TURBO CVT四驱臻享5座版（四驱）</t>
  </si>
  <si>
    <t>240TURBO CVT臻享7座版</t>
  </si>
  <si>
    <t>240TURBO CVT四驱尊耀版</t>
  </si>
  <si>
    <t>2.0L e:HEV两驱智尚版</t>
  </si>
  <si>
    <t>2.0L e:HEV两驱智享版</t>
  </si>
  <si>
    <t>2.0L e:HEV两驱智逸版（2024款）</t>
  </si>
  <si>
    <t>2.0L e:HEV两驱智睿版（2024款）</t>
  </si>
  <si>
    <t>2.0L e:HEV适时四驱智尊版</t>
  </si>
  <si>
    <t>e:PHEV强电智混领创版</t>
  </si>
  <si>
    <t>e:PHEV强电智混领越版</t>
  </si>
  <si>
    <t>e:PHEV强电智混领耀版</t>
  </si>
  <si>
    <t>外观颜色：赤焰红*、星辰蓝、雅韵金、晶耀白* 彩晶黑                                                                                                             晶耀白和赤焰红需另付色漆定制费用 2000 元                                                                                                                e:HEV、e:PHEV外观颜色：赤焰红*、星辰蓝、雅韵金、皓月白*、彩晶黑                                                                                                                      
皓月白和赤焰红需另付色漆定制费用 2000 元</t>
  </si>
  <si>
    <t>HR-V（2023款）</t>
  </si>
  <si>
    <t>240TURBO 劲享版</t>
  </si>
  <si>
    <t>240TURBO 劲睿版</t>
  </si>
  <si>
    <t>240TURBO 劲悦版</t>
  </si>
  <si>
    <t>240TURBO 劲致版</t>
  </si>
  <si>
    <t>2.0L e:HEV 动速版</t>
  </si>
  <si>
    <t>2.0L e:HEV 动智版</t>
  </si>
  <si>
    <t>2.0L e:HEV 动擎版</t>
  </si>
  <si>
    <t>2.0L e:HEV 动魄版</t>
  </si>
  <si>
    <t>外观颜色：月光蓝、雅韵金、晶耀白*    彩晶黑               
晶耀白需另付色漆定制费用 2000 元                                            
e:HEV外观颜色：星云蓝、彩晶黑、雅韵金、皓月白*
皓月白需另付色漆定制费用 2000 元</t>
  </si>
  <si>
    <t>UR-V
2024款</t>
  </si>
  <si>
    <t>240TURBO 两驱致悦版</t>
  </si>
  <si>
    <t>240TURBO 两驱致境版</t>
  </si>
  <si>
    <t>240TURBO 两驱致雅版</t>
  </si>
  <si>
    <t>240TURBO 两驱致雅黑爵士版</t>
  </si>
  <si>
    <t>370TURBO 两驱尊雅版</t>
  </si>
  <si>
    <t>370TURBO 四驱尊享版</t>
  </si>
  <si>
    <t>370TURBO 四驱尊耀版</t>
  </si>
  <si>
    <t>370TURBO 四驱尊耀黑爵士版</t>
  </si>
  <si>
    <t>外观颜色：星辰蓝、银黛灰、雅韵金、晶耀白、彩晶黑                                                                                             黑爵士版：银黛灰、彩晶黑
晶耀白需另付色漆定制费用 2000 元</t>
  </si>
  <si>
    <t xml:space="preserve">思域 第十一代
CIVIC（2023款）
</t>
  </si>
  <si>
    <t xml:space="preserve">180TURBO CVT尚动版 </t>
  </si>
  <si>
    <t xml:space="preserve">180TURBO CVT尚擎版 </t>
  </si>
  <si>
    <t>240TURBO CVT劲动版</t>
  </si>
  <si>
    <t>240TURBO CVT劲动·C位客特别版</t>
  </si>
  <si>
    <t>240TURBO CVT燃动版</t>
  </si>
  <si>
    <t>240TURBO CVT劲控版</t>
  </si>
  <si>
    <t>240TURBO CVT劲控·C位客特别版</t>
  </si>
  <si>
    <t>240TURBO CVT燃擎版</t>
  </si>
  <si>
    <t>Hatchback 240TURBO 极跃版</t>
  </si>
  <si>
    <t>Hatchback 240TURBO 极锐版</t>
  </si>
  <si>
    <t>Hatchback 240TURBO 极劲版</t>
  </si>
  <si>
    <t>Hatchback 240TURBO 极锋版</t>
  </si>
  <si>
    <t>外观颜色：鎏光灰、暗金蓝、炫动蓝、晶耀白、赤焰红                                                                                                                         晶耀白、赤焰红需另付色漆定制费用 2000 元</t>
  </si>
  <si>
    <t>思域 第十一代
e:HEV（2023款）</t>
  </si>
  <si>
    <t>e:HEV先锋版</t>
  </si>
  <si>
    <t>e:HEV锐力版</t>
  </si>
  <si>
    <t>e:HEV劲速版</t>
  </si>
  <si>
    <t>Hatchback 极曜版</t>
  </si>
  <si>
    <t>Hatchback 极控版</t>
  </si>
  <si>
    <t>外观颜色：碧玺青、鎏光灰、炫动蓝、赤焰红、皓月白、炫动蓝、暗金蓝
皓月白、赤焰红需另付色漆定制费用 2000 元</t>
  </si>
  <si>
    <t>英仕派
INSPIRE
2025款</t>
  </si>
  <si>
    <t>260TURBO 典雅版</t>
  </si>
  <si>
    <t>260TURBO 精英版</t>
  </si>
  <si>
    <t>260TURBO 精逸版</t>
  </si>
  <si>
    <t>260TURBO 精逸版+安心舒享包</t>
  </si>
  <si>
    <t>260TURBO 精逸版+安心舒享包PLUS</t>
  </si>
  <si>
    <t>e:PHEV强电智混智尊版（2023款）</t>
  </si>
  <si>
    <t>e:PHEV强电智混智耀版（2023款）</t>
  </si>
  <si>
    <t>外观颜色：摩登灰、晶耀白、深海幽蓝、彩晶黑
晶耀白需另付色漆定制费用 2000 元                                                                                                                       e:PHEV:深海幽蓝、摩登灰、皓月白、彩晶黑                                                                                                               皓月白需另付色漆定制费用2000元</t>
  </si>
  <si>
    <t>炫威
XR-V                    2024款</t>
  </si>
  <si>
    <t>1.5L CVT 热力版</t>
  </si>
  <si>
    <t>1.5L CVT 热诚版</t>
  </si>
  <si>
    <t>1.5L CVT 热潮版</t>
  </si>
  <si>
    <t>1.5L CVT 热爱版</t>
  </si>
  <si>
    <t>外观颜色：雅韵金、炽热橙、月光蓝、彩晶黑、晶耀白
炽热橙、晶耀白需另付色漆定制费用 2000 元</t>
  </si>
  <si>
    <t>艾力绅 HEV
2024款</t>
  </si>
  <si>
    <t>e:HEV经典版</t>
  </si>
  <si>
    <t>e:HEV舒适版</t>
  </si>
  <si>
    <t>e:HEV豪华版</t>
  </si>
  <si>
    <t>e:HEV豪华版（选装黑爵士套件）</t>
  </si>
  <si>
    <t>e:HEV至尊版</t>
  </si>
  <si>
    <t>e:HEV至尊版版（选装黑爵士套件）</t>
  </si>
  <si>
    <t>外观颜色：彩晶黑、炫金银、皓月白、铂雅棕
晶耀白需另付色漆定制费用 2000 元</t>
  </si>
  <si>
    <t>LIFE 
2023款</t>
  </si>
  <si>
    <t>1.5L CVT SPORT 心动版</t>
  </si>
  <si>
    <t>1.5L CVT CRO-S 乐趣版</t>
  </si>
  <si>
    <t>1.5L CVT SPO -SS灵动版</t>
  </si>
  <si>
    <t>1.5L CVT CRO-SS 灵趣版</t>
  </si>
  <si>
    <t>外观颜色：炫动蓝、晶耀白、闪烈黄、赤焰红（SPORT专属色）、丹宁蓝（CROSS 专属色）
晶耀白、闪烈黄、赤焰红（SPORT专属色）需另付色漆定制费用 2000 元</t>
  </si>
  <si>
    <t>猎光e:NS2      纯电
2024款</t>
  </si>
  <si>
    <t>锐光版</t>
  </si>
  <si>
    <t>炫光版</t>
  </si>
  <si>
    <t>熠光版</t>
  </si>
  <si>
    <t>驭光版</t>
  </si>
  <si>
    <t>外观颜色：银峰灰、皓月白、幻境红、星云蓝、彩晶黑
银峰灰、皓月白需另付色漆定制费用 2000 元</t>
  </si>
  <si>
    <t>灵悉L              纯电
2024款</t>
  </si>
  <si>
    <t>头号玩家版</t>
  </si>
  <si>
    <t>头号玩家版+超级加倍选装包</t>
  </si>
  <si>
    <t>头号玩家版+增配亿点选装包</t>
  </si>
  <si>
    <t>外观颜色：晶耀白、星云蓝、月光蓝、炽热橙、彩晶黑、晶耀白+彩晶黑、星云蓝+彩晶黑
炽热橙、晶耀白、晶耀白/彩晶黑需另付色漆定制费用 2000 元</t>
  </si>
  <si>
    <r>
      <rPr>
        <b/>
        <sz val="36"/>
        <color theme="0"/>
        <rFont val="等线"/>
        <family val="3"/>
        <charset val="134"/>
      </rPr>
      <t>广汽本田</t>
    </r>
    <r>
      <rPr>
        <b/>
        <sz val="12"/>
        <color theme="0"/>
        <rFont val="等线"/>
        <family val="3"/>
        <charset val="134"/>
      </rPr>
      <t xml:space="preserve">
咨询服务热线：010-64097221</t>
    </r>
  </si>
  <si>
    <t>冠道</t>
  </si>
  <si>
    <t>370 TURBO 9AT 两驱豪华版</t>
  </si>
  <si>
    <t>370 TURBO 9AT 尊享版</t>
  </si>
  <si>
    <t>370 TURBO 9AT 尊享版 双色</t>
  </si>
  <si>
    <t>370 TURBO 9AT 至尊版 AWD</t>
  </si>
  <si>
    <t>370 TURBO 9AT 四驱至尊版 AWD 双色</t>
  </si>
  <si>
    <t>240 TURBO CVT 限量精英版</t>
  </si>
  <si>
    <t>240 TURBO CVT 舒享版</t>
  </si>
  <si>
    <t>240 TURBO CVT 智享版</t>
  </si>
  <si>
    <t>240 TURBO CVT 尊享版</t>
  </si>
  <si>
    <t>皓影</t>
  </si>
  <si>
    <t>240TURBO 精英版</t>
  </si>
  <si>
    <t>240TURBO 精英版PRO (7座)</t>
  </si>
  <si>
    <t>240TURBO 豪华版</t>
  </si>
  <si>
    <t>240TURBO 豪华版PRO (7座)</t>
  </si>
  <si>
    <t>240TURBO 尊耀版</t>
  </si>
  <si>
    <t>240TURBO 尊贵版</t>
  </si>
  <si>
    <t>240TURBO 尊贵版PRO (7座)</t>
  </si>
  <si>
    <t>240TURBO 尊享版AWD</t>
  </si>
  <si>
    <t>HYBRID混动 锐·豪华版</t>
  </si>
  <si>
    <t>HYBRID混动 锐·尊贵版</t>
  </si>
  <si>
    <t>HYBRID混动 锐·尊贵版 AWD</t>
  </si>
  <si>
    <t>HYBRID混动 锐·尊享版</t>
  </si>
  <si>
    <t>HYBRID混动 锐·至尊版 AWD</t>
  </si>
  <si>
    <t>e:PHEV 尊贵版</t>
  </si>
  <si>
    <t>e:PHEV 尊享版</t>
  </si>
  <si>
    <t>e:PHEV 至尊版</t>
  </si>
  <si>
    <t>奥德赛</t>
  </si>
  <si>
    <t>锐·悦享版</t>
  </si>
  <si>
    <t>锐·智享版</t>
  </si>
  <si>
    <t>锐·领享版</t>
  </si>
  <si>
    <t>锐·耀享版</t>
  </si>
  <si>
    <t>锐·至尊版</t>
  </si>
  <si>
    <t>锐·领享福祉版</t>
  </si>
  <si>
    <t>锐·御享版  四座</t>
  </si>
  <si>
    <t xml:space="preserve">缤智
</t>
  </si>
  <si>
    <t>1.5L CVT 精英版</t>
  </si>
  <si>
    <t>1.5L CVT 科技版</t>
  </si>
  <si>
    <t>1.5L CVT 先锋版</t>
  </si>
  <si>
    <t>1.5L CVT 豪华版</t>
  </si>
  <si>
    <t xml:space="preserve">雅阁
</t>
  </si>
  <si>
    <t>舒适版</t>
  </si>
  <si>
    <t>智享版</t>
  </si>
  <si>
    <t>卓越版</t>
  </si>
  <si>
    <t>旗舰版</t>
  </si>
  <si>
    <t>雅阁 雅阁 e:PHEV</t>
  </si>
  <si>
    <t>尊贵版</t>
  </si>
  <si>
    <t>旗舰版 （千万纪念）</t>
  </si>
  <si>
    <t>凌派</t>
  </si>
  <si>
    <t>锐﹒豪华版</t>
  </si>
  <si>
    <t>锐﹒智享版</t>
  </si>
  <si>
    <t>锐﹒旗舰版</t>
  </si>
  <si>
    <t>180TURBO CVT豪华版</t>
  </si>
  <si>
    <t>180TURBO CVT智享版</t>
  </si>
  <si>
    <t>180TURBO CVT旗舰版</t>
  </si>
  <si>
    <t>飞度</t>
  </si>
  <si>
    <t>1.5 CVT潮享版</t>
  </si>
  <si>
    <t>1.5 CVT潮跑版</t>
  </si>
  <si>
    <t>1.5 CVT潮跑Pro版</t>
  </si>
  <si>
    <t>1.5L CVT潮越版</t>
  </si>
  <si>
    <t>1.5L CVT潮越Max版</t>
  </si>
  <si>
    <r>
      <rPr>
        <b/>
        <sz val="36"/>
        <color theme="0"/>
        <rFont val="等线"/>
        <family val="3"/>
        <charset val="134"/>
      </rPr>
      <t>捷豹路虎</t>
    </r>
    <r>
      <rPr>
        <b/>
        <sz val="12"/>
        <color theme="0"/>
        <rFont val="等线"/>
        <family val="3"/>
        <charset val="134"/>
      </rPr>
      <t xml:space="preserve">
咨询服务热线：010-64097221</t>
    </r>
  </si>
  <si>
    <t>路虎 揽胜极光L
2024款</t>
  </si>
  <si>
    <t>极光L 200PS 流光熠雅版</t>
  </si>
  <si>
    <t>来电详询</t>
  </si>
  <si>
    <t>极光L 249PS 驭光尊耀版</t>
  </si>
  <si>
    <t>极光L 249PS 凝光限定版</t>
  </si>
  <si>
    <t>车身颜色：富士白、圣托里尼黑、首尔珍珠银、贝尔维亚绿、瓦雷泽蓝、夏朗德灰、大屿山铜
内饰颜色：檀木黑、石榴红/檀木黑、檀木黑/薄云色</t>
  </si>
  <si>
    <t>路虎 发现运动
2024款</t>
  </si>
  <si>
    <t>发现运动 性能科技版</t>
  </si>
  <si>
    <t>发现运动 豪华定制版</t>
  </si>
  <si>
    <t>车身颜色：富士白、圣托里尼黑、拜伦湾蓝、大屿山铜、硅谷银、夏朗德灰
内饰颜色：檀木黑、琥珀褐色</t>
  </si>
  <si>
    <t xml:space="preserve">捷豹 XEL
2024款         </t>
  </si>
  <si>
    <t>XEL 青春运动版</t>
  </si>
  <si>
    <t>XEL 进取运动版</t>
  </si>
  <si>
    <t>XEL 耀黑运动版</t>
  </si>
  <si>
    <t>外观颜色：富士白、火焰蓝、圣托里尼黑、英国赛车绿、首尔珍珠银
内饰颜色：黑檀木、黑色/锡耶纳棕、黑色/火星红</t>
  </si>
  <si>
    <t xml:space="preserve">捷豹 XFL
2024款          </t>
  </si>
  <si>
    <t>XFL P200 两驱精英豪华版</t>
  </si>
  <si>
    <r>
      <rPr>
        <sz val="12"/>
        <rFont val="等线"/>
        <family val="3"/>
        <charset val="134"/>
      </rPr>
      <t>代办服务费
2,500</t>
    </r>
    <r>
      <rPr>
        <sz val="12"/>
        <color theme="0"/>
        <rFont val="等线"/>
        <family val="3"/>
        <charset val="134"/>
      </rPr>
      <t>元</t>
    </r>
  </si>
  <si>
    <t>XFL P250 两驱尊享豪华版</t>
  </si>
  <si>
    <t>XFL P300 四驱旗舰运动鎏金版</t>
  </si>
  <si>
    <t>外观颜色：富士白、火焰蓝、圣托里尼黑、首尔珍珠银、英国赛车绿
内饰颜色：黑檀木、黑色/浅米色、黑色/锡耶纳棕、黑色/火星红</t>
  </si>
  <si>
    <t xml:space="preserve">捷豹 E-PACE
2024款          </t>
  </si>
  <si>
    <t>E-PACE 青春运动版 E-DYNAMIC</t>
  </si>
  <si>
    <t>E-PACE 进取运动版 R-DYNAMIC S</t>
  </si>
  <si>
    <t>E-PACE 耀黑运动版 R-DYNAMIC SE BLACK</t>
  </si>
  <si>
    <t>外观颜色：硅谷银、富士白、火焰蓝、英国赛车绿</t>
  </si>
  <si>
    <r>
      <rPr>
        <b/>
        <sz val="36"/>
        <color theme="0"/>
        <rFont val="等线"/>
        <family val="3"/>
        <charset val="134"/>
      </rPr>
      <t>英菲尼迪</t>
    </r>
    <r>
      <rPr>
        <b/>
        <sz val="12"/>
        <color theme="0"/>
        <rFont val="等线"/>
        <family val="3"/>
        <charset val="134"/>
      </rPr>
      <t xml:space="preserve">
咨询服务热线：010-64097221</t>
    </r>
  </si>
  <si>
    <t>QX60</t>
  </si>
  <si>
    <t>QX60 典雅版</t>
  </si>
  <si>
    <t>QX60 四驱卓越版</t>
  </si>
  <si>
    <t xml:space="preserve">QX60 四驱卓越版+悬浮式星河黑车顶设计   </t>
  </si>
  <si>
    <t>QX60 四驱卓越版+ProPILOT自动驾驶辅助</t>
  </si>
  <si>
    <t>QX60 四驱卓越版+ProPILOT自动驾驶辅助+悬浮式星河黑车顶设计</t>
  </si>
  <si>
    <t>QX60 四驱豪华版</t>
  </si>
  <si>
    <t>QX60 四驱豪华版+悬浮式星河黑车顶设计</t>
  </si>
  <si>
    <t>QX60 四驱豪华版+智能随行</t>
  </si>
  <si>
    <t>QX60 四驱尊贵版</t>
  </si>
  <si>
    <t>QX60 四驱尊贵版+悬浮式星河黑车顶设计</t>
  </si>
  <si>
    <t>QX60 四驱旗舰版</t>
  </si>
  <si>
    <t>外观颜色：流光铂金、拂晓蓝灰、莹贝白、宝石红、浩海蓝、玛瑙褐   
内饰颜色：黑色、棕色
英菲尼迪QX60车型享受6年或12万免费基础保养+4年或10万公里免费修理或更换+终生免费质量及事故救援</t>
  </si>
  <si>
    <t>QX50</t>
  </si>
  <si>
    <t>QX50 时尚版</t>
  </si>
  <si>
    <t>QX50 领航版</t>
  </si>
  <si>
    <t>QX50 领航版 + Bose</t>
  </si>
  <si>
    <t>QX50 四驱菁英版</t>
  </si>
  <si>
    <t>QX50 四驱领航版</t>
  </si>
  <si>
    <t>QX50 四驱领航版 + Bose</t>
  </si>
  <si>
    <t>QX50 四驱豪华版</t>
  </si>
  <si>
    <t xml:space="preserve">QX50 四驱旗舰版 </t>
  </si>
  <si>
    <r>
      <rPr>
        <sz val="12"/>
        <color indexed="8"/>
        <rFont val="等线"/>
        <family val="3"/>
        <charset val="134"/>
      </rPr>
      <t xml:space="preserve">车身颜色：莹贝白、暮色红、铂金灰、海浪蓝、耀影黑、水亮银、星岩棕  
内饰颜色：
米色真皮（配领航版、四驱领航版、四驱智能版）
黑色真皮（配领航版、四驱领航版、四驱智能版）
米/棕色奢华真皮（配四驱豪华版、四驱旗舰版）
黑色奢华真皮（配四驱豪华版、四驱旗舰版）
注：菁英版、时尚版、四驱菁英版内饰配黑色皮革或米色皮革。                                                                                
</t>
    </r>
    <r>
      <rPr>
        <sz val="12"/>
        <color rgb="FF0066CC"/>
        <rFont val="微软雅黑"/>
        <family val="2"/>
        <charset val="134"/>
      </rPr>
      <t>主流颜色推荐 铂金灰（黑内）、海浪蓝（黑内）、莹贝白（黑内）</t>
    </r>
    <r>
      <rPr>
        <sz val="12"/>
        <color indexed="8"/>
        <rFont val="等线"/>
        <family val="3"/>
        <charset val="134"/>
      </rPr>
      <t xml:space="preserve">
英菲尼迪</t>
    </r>
    <r>
      <rPr>
        <sz val="12"/>
        <color indexed="8"/>
        <rFont val="微软雅黑"/>
        <family val="2"/>
        <charset val="134"/>
      </rPr>
      <t>QX50</t>
    </r>
    <r>
      <rPr>
        <sz val="12"/>
        <color indexed="8"/>
        <rFont val="等线"/>
        <family val="3"/>
        <charset val="134"/>
      </rPr>
      <t>车型享受</t>
    </r>
    <r>
      <rPr>
        <sz val="12"/>
        <color indexed="8"/>
        <rFont val="微软雅黑"/>
        <family val="2"/>
        <charset val="134"/>
      </rPr>
      <t>6</t>
    </r>
    <r>
      <rPr>
        <sz val="12"/>
        <color indexed="8"/>
        <rFont val="等线"/>
        <family val="3"/>
        <charset val="134"/>
      </rPr>
      <t>年或</t>
    </r>
    <r>
      <rPr>
        <sz val="12"/>
        <color indexed="8"/>
        <rFont val="微软雅黑"/>
        <family val="2"/>
        <charset val="134"/>
      </rPr>
      <t>12</t>
    </r>
    <r>
      <rPr>
        <sz val="12"/>
        <color indexed="8"/>
        <rFont val="等线"/>
        <family val="3"/>
        <charset val="134"/>
      </rPr>
      <t>万免费基础保养</t>
    </r>
    <r>
      <rPr>
        <sz val="12"/>
        <color indexed="8"/>
        <rFont val="微软雅黑"/>
        <family val="2"/>
        <charset val="134"/>
      </rPr>
      <t>+4</t>
    </r>
    <r>
      <rPr>
        <sz val="12"/>
        <color indexed="8"/>
        <rFont val="等线"/>
        <family val="3"/>
        <charset val="134"/>
      </rPr>
      <t>年或</t>
    </r>
    <r>
      <rPr>
        <sz val="12"/>
        <color indexed="8"/>
        <rFont val="微软雅黑"/>
        <family val="2"/>
        <charset val="134"/>
      </rPr>
      <t>10</t>
    </r>
    <r>
      <rPr>
        <sz val="12"/>
        <color indexed="8"/>
        <rFont val="等线"/>
        <family val="3"/>
        <charset val="134"/>
      </rPr>
      <t>万公里免费修理或更换</t>
    </r>
    <r>
      <rPr>
        <sz val="12"/>
        <color indexed="8"/>
        <rFont val="微软雅黑"/>
        <family val="2"/>
        <charset val="134"/>
      </rPr>
      <t>+</t>
    </r>
    <r>
      <rPr>
        <sz val="12"/>
        <color indexed="8"/>
        <rFont val="等线"/>
        <family val="3"/>
        <charset val="134"/>
      </rPr>
      <t>终生免费质量及事故救援</t>
    </r>
  </si>
  <si>
    <t>Q50L
暂停订购</t>
  </si>
  <si>
    <t>Q50L 2.0T 逸享版</t>
  </si>
  <si>
    <t>Q50L 2.0T 进享版</t>
  </si>
  <si>
    <t>Q50L 2.0T 进享运动版</t>
  </si>
  <si>
    <r>
      <rPr>
        <sz val="12"/>
        <color indexed="8"/>
        <rFont val="等线"/>
        <family val="3"/>
        <charset val="134"/>
      </rPr>
      <t xml:space="preserve">车身颜色：莹贝白、海浪蓝、铂金灰、极夜黑、烈焰红
内饰颜色：
米色真皮（配逸享版、进享版、进享运动版）
灰色真皮（配逸享版、进享版、进享运动版、豪华运动版）
黑色真皮（配逸享版、进享版、进享运动版、豪华运动版）
注：舒适版内饰配黑色皮革或米色皮革。
</t>
    </r>
    <r>
      <rPr>
        <sz val="12"/>
        <color rgb="FF0066CC"/>
        <rFont val="微软雅黑"/>
        <family val="2"/>
        <charset val="134"/>
      </rPr>
      <t>主流颜色推荐 莹贝白（黑内）、海浪蓝（黑内）</t>
    </r>
    <r>
      <rPr>
        <sz val="10"/>
        <color indexed="30"/>
        <rFont val="微软雅黑"/>
        <family val="2"/>
        <charset val="134"/>
      </rPr>
      <t xml:space="preserve">
</t>
    </r>
    <r>
      <rPr>
        <sz val="12"/>
        <color indexed="8"/>
        <rFont val="等线"/>
        <family val="3"/>
        <charset val="134"/>
      </rPr>
      <t>英菲尼迪</t>
    </r>
    <r>
      <rPr>
        <sz val="12"/>
        <color indexed="8"/>
        <rFont val="微软雅黑"/>
        <family val="2"/>
        <charset val="134"/>
      </rPr>
      <t>Q50L</t>
    </r>
    <r>
      <rPr>
        <sz val="12"/>
        <color indexed="8"/>
        <rFont val="等线"/>
        <family val="3"/>
        <charset val="134"/>
      </rPr>
      <t>车型享受</t>
    </r>
    <r>
      <rPr>
        <sz val="12"/>
        <color indexed="8"/>
        <rFont val="微软雅黑"/>
        <family val="2"/>
        <charset val="134"/>
      </rPr>
      <t>4</t>
    </r>
    <r>
      <rPr>
        <sz val="12"/>
        <color indexed="8"/>
        <rFont val="等线"/>
        <family val="3"/>
        <charset val="134"/>
      </rPr>
      <t>年或</t>
    </r>
    <r>
      <rPr>
        <sz val="12"/>
        <color indexed="8"/>
        <rFont val="微软雅黑"/>
        <family val="2"/>
        <charset val="134"/>
      </rPr>
      <t>10</t>
    </r>
    <r>
      <rPr>
        <sz val="12"/>
        <color indexed="8"/>
        <rFont val="等线"/>
        <family val="3"/>
        <charset val="134"/>
      </rPr>
      <t>万公里免费修理或更换</t>
    </r>
  </si>
  <si>
    <r>
      <rPr>
        <b/>
        <sz val="36"/>
        <color theme="0"/>
        <rFont val="等线"/>
        <family val="3"/>
        <charset val="134"/>
      </rPr>
      <t>一汽大众</t>
    </r>
    <r>
      <rPr>
        <b/>
        <sz val="12"/>
        <color theme="0"/>
        <rFont val="等线"/>
        <family val="3"/>
        <charset val="134"/>
      </rPr>
      <t xml:space="preserve">
（暂停预定）
咨询服务热线：010-64097221</t>
    </r>
  </si>
  <si>
    <t>揽境
2022款</t>
  </si>
  <si>
    <t>330TSI精英新境版-六座版(需单独咨询）</t>
  </si>
  <si>
    <t>330TSI豪华佳境版-六座版(需单独咨询）</t>
  </si>
  <si>
    <t>380TSI 四驱 豪华佳境版Pro-六座版＋泊车后视影像</t>
  </si>
  <si>
    <t>380TSI 四驱 豪华佳境版Pro-七座版+泊车后视影像</t>
  </si>
  <si>
    <t>380TSI 四驱 R-Line拓境版-六座版+高级大灯包+冬季包</t>
  </si>
  <si>
    <t>380TSI 四驱 R-Line拓境版-七座版+高级大灯包+冬季包</t>
  </si>
  <si>
    <t>揽境 380TSI 四驱 旗舰胜境版-六座版+泊车后视影像+外后视镜无防眩目</t>
  </si>
  <si>
    <t>揽境 380TSI 四驱 旗舰胜境版-七座版+泊车后视影像+外后视镜无防眩目</t>
  </si>
  <si>
    <t>揽境 530TSI 四驱 旗舰胜境版Pro-六座版+泊车后视影像+外后视镜无防眩目</t>
  </si>
  <si>
    <t>揽境 530TSI 四驱 旗舰胜境版Pro-七座版+泊车后视影像+外后视镜无防眩目</t>
  </si>
  <si>
    <t>单色车身：阿拉比卡棕 ，昊空蓝，极地白，砾石灰，锰石黑，星辰紫，星耀金，珠光白（珠光白需加1780元）
双色车身：普通双色车身需加1780元，珠光白/黑顶双色车身需加3560元
极地白/黑色车顶 ，砾石灰/黑色车顶，星辰紫/黑色车顶，星耀金/黑色车顶，珠光白/黑色车顶</t>
  </si>
  <si>
    <t>探岳
2023款</t>
  </si>
  <si>
    <t>280TSI 两驱豪华PLUS进阶版</t>
  </si>
  <si>
    <t>330TSI 两驱豪华PLUS进阶版</t>
  </si>
  <si>
    <t>330TSI 两驱R-Line高能版</t>
  </si>
  <si>
    <t>380TSI 四驱R-Line高能版</t>
  </si>
  <si>
    <t>380TSI 四驱R-LinePro智慧版</t>
  </si>
  <si>
    <t>车身颜色：极地白、锰石黑、锡石灰、湖境蓝、海谜蓝、珠光白（R-Line专属 另需加1524元）</t>
  </si>
  <si>
    <t>探岳X
2023款</t>
  </si>
  <si>
    <t>330TSI 两驱尊贵高能版</t>
  </si>
  <si>
    <t>330TSI 两驱旗舰智慧版</t>
  </si>
  <si>
    <t>380TSI 四驱旗舰智慧版</t>
  </si>
  <si>
    <t>外观颜色：极地白、星黛蓝、海迷蓝、纁霞红、天玄黑（哑光漆）、珠光白（另需加1626）
内饰颜色：黑色内饰、蓝色内饰</t>
  </si>
  <si>
    <t>全新数字高尔夫
2021款</t>
  </si>
  <si>
    <t>200TSI DSG 1.2T</t>
  </si>
  <si>
    <t>200TSI DSG Pro+温暖季节包 1.2T</t>
  </si>
  <si>
    <t>280TSI DSG Pro 1.4T</t>
  </si>
  <si>
    <t>280TSI DSG R-Line Lite 1.4T</t>
  </si>
  <si>
    <t>可选颜色：极地白、珠光白（R-Line专属 需另加1876元）、月岩灰、以太红、玛雅金、星际蓝、锰石黑</t>
  </si>
  <si>
    <t>全新数字高尔夫
GTI</t>
  </si>
  <si>
    <t>高尔夫GTI+空气净化过程无显示功能（Cleanair3.0） 2.0T</t>
  </si>
  <si>
    <r>
      <rPr>
        <sz val="12"/>
        <rFont val="等线"/>
        <family val="3"/>
        <charset val="134"/>
      </rPr>
      <t>代办服务费
2,200</t>
    </r>
    <r>
      <rPr>
        <sz val="12"/>
        <color theme="0"/>
        <rFont val="等线"/>
        <family val="3"/>
        <charset val="134"/>
      </rPr>
      <t>元</t>
    </r>
  </si>
  <si>
    <t>可选颜色：珠光白（需另加1860元）、以太红、锰石黑</t>
  </si>
  <si>
    <t>T-ROC·探歌
2022款</t>
  </si>
  <si>
    <t>280TSI精英PLUS+银灰色装饰条+全景天窗+智联包+无钥匙进入+全液晶数字仪表+【国六排放】</t>
  </si>
  <si>
    <t>280TSI舒享PLUS-黑色装饰条+电动座椅+【国六排放】</t>
  </si>
  <si>
    <t>280TSI舒享PLUS-黑色装饰条+电动座椅+后备箱普通开启+【国六排放】</t>
  </si>
  <si>
    <t>280TSI R-Line ProPLUS-全液晶仪表+Beats音响+电动尾门+智联导航包+电动座椅+【国六排放】</t>
  </si>
  <si>
    <t>外观颜色：极地白、锰石黑、风暴蓝、玛雅红、塔希提金、雅士银、贝加尔湖蓝双色：+1488元 
内饰颜色：黑色</t>
  </si>
  <si>
    <t>探影
暂无车</t>
  </si>
  <si>
    <t>探影1.5L 自动 尚 智联版+天窗及安全包</t>
  </si>
  <si>
    <t>——</t>
  </si>
  <si>
    <t>探影1.5L 自动 悦 智联版+便捷安全包</t>
  </si>
  <si>
    <t>探影1.4T 自动 悦Pro 智联版</t>
  </si>
  <si>
    <t>探影 200TSI R-Line 智联版</t>
  </si>
  <si>
    <t>速腾L
2023款</t>
  </si>
  <si>
    <t>全新速腾 200TSI DSG自动飞越版</t>
  </si>
  <si>
    <t xml:space="preserve">全新速腾 200TSI DSG自动超越版 </t>
  </si>
  <si>
    <t>全新速腾 280TSI 自动超越Lite版</t>
  </si>
  <si>
    <t>全新速腾 280TSI 自动超越版</t>
  </si>
  <si>
    <t>全新速腾 300TSI 自动超越版</t>
  </si>
  <si>
    <t xml:space="preserve">全新速腾 300TSI DSG自动卓越版 </t>
  </si>
  <si>
    <t>车身颜色：极地白、水晶银、星瀚蓝、锰石灰、海贝金、珠光白（另需加1586元）</t>
  </si>
  <si>
    <t>全新CC</t>
  </si>
  <si>
    <t>330TSI 炫目版RVC泊车后视影像</t>
  </si>
  <si>
    <t>380TSI 夺目版+运动包（19英寸铝轮辋+主动式智能胎压监测）</t>
  </si>
  <si>
    <t>380TSI 耀目版</t>
  </si>
  <si>
    <t>330TSI 猎目版+RVC泊车后视影像</t>
  </si>
  <si>
    <t>380TSI 猎心版+运动包（19英寸铝轮辋+主动式智能胎压监测）+空气净化过程无显示功能（Cleanair3.0)</t>
  </si>
  <si>
    <t>380TSI 猎风版</t>
  </si>
  <si>
    <t xml:space="preserve">外观颜色：星河灰、极地白、极地白/黑车顶、星河灰/黑车顶
内饰颜色：褐棕色打孔真皮/灰色顶棚、提坦黑色座椅/灰色顶棚、提坦黑翻毛皮/黑色顶棚   </t>
  </si>
  <si>
    <t>迈腾
2023款</t>
  </si>
  <si>
    <t>迈腾280TSI 舒适型</t>
  </si>
  <si>
    <t>迈腾280TSI 领先型</t>
  </si>
  <si>
    <t>迈腾330TSI 领先型</t>
  </si>
  <si>
    <t>迈腾330TSI 豪华型</t>
  </si>
  <si>
    <t>迈腾380TSI 旗舰型</t>
  </si>
  <si>
    <t>外观颜色：星黛蓝、星河灰、阿拉比卡棕、凯撒金、极地白、幻影黑</t>
  </si>
  <si>
    <t>宝来
暂无车</t>
  </si>
  <si>
    <r>
      <rPr>
        <sz val="11"/>
        <rFont val="微软雅黑"/>
        <family val="2"/>
        <charset val="134"/>
      </rPr>
      <t xml:space="preserve">1.5L自动时尚智联版  </t>
    </r>
    <r>
      <rPr>
        <sz val="10"/>
        <rFont val="微软雅黑"/>
        <family val="2"/>
        <charset val="134"/>
      </rPr>
      <t>CRS3.0智能信息娱乐系统+防盗报警+前扶手+车联网(智联控车)</t>
    </r>
  </si>
  <si>
    <r>
      <rPr>
        <sz val="11"/>
        <rFont val="微软雅黑"/>
        <family val="2"/>
        <charset val="134"/>
      </rPr>
      <t xml:space="preserve">1.5L自动舒适智联版  </t>
    </r>
    <r>
      <rPr>
        <sz val="10"/>
        <rFont val="微软雅黑"/>
        <family val="2"/>
        <charset val="134"/>
      </rPr>
      <t>倒车影像+防盗报警+透镜大灯+CRS3.0智能信息娱乐系统+车联网(智联控车)</t>
    </r>
  </si>
  <si>
    <r>
      <rPr>
        <sz val="11"/>
        <rFont val="微软雅黑"/>
        <family val="2"/>
        <charset val="134"/>
      </rPr>
      <t xml:space="preserve">1.5L自动精英智联版  </t>
    </r>
    <r>
      <rPr>
        <sz val="10"/>
        <rFont val="微软雅黑"/>
        <family val="2"/>
        <charset val="134"/>
      </rPr>
      <t>倒车影像+防盗报警+透镜大灯+CRS 3.0 智能信息娱乐系统+车联网(智联控车)</t>
    </r>
  </si>
  <si>
    <r>
      <rPr>
        <sz val="11"/>
        <rFont val="微软雅黑"/>
        <family val="2"/>
        <charset val="134"/>
      </rPr>
      <t xml:space="preserve">280TSI（1.4T）DSG精英智联版 
</t>
    </r>
    <r>
      <rPr>
        <sz val="10"/>
        <rFont val="微软雅黑"/>
        <family val="2"/>
        <charset val="134"/>
      </rPr>
      <t>倒车影像+防盗报警+透镜大灯+CRS 3.0 智能信息娱乐系统+车联网(智联控车)</t>
    </r>
  </si>
  <si>
    <r>
      <rPr>
        <b/>
        <sz val="36"/>
        <color theme="0"/>
        <rFont val="等线"/>
        <family val="3"/>
        <charset val="134"/>
      </rPr>
      <t>东风日产</t>
    </r>
    <r>
      <rPr>
        <b/>
        <sz val="12"/>
        <color theme="0"/>
        <rFont val="等线"/>
        <family val="3"/>
        <charset val="134"/>
      </rPr>
      <t xml:space="preserve">
咨询服务热线：010-64097221</t>
    </r>
  </si>
  <si>
    <t>探陆</t>
  </si>
  <si>
    <t>两驱智尚版 7座</t>
  </si>
  <si>
    <t>两驱智悦版 7座/6座</t>
  </si>
  <si>
    <t>两驱智享版 7座/6座</t>
  </si>
  <si>
    <t>四驱智驾版 7座/6座</t>
  </si>
  <si>
    <t>四驱智尊版 6座</t>
  </si>
  <si>
    <t>车身颜色：珠玉白，布朗棕，曜石黑，浩海蓝、晨曦银曜石黑双色、珠玉白曜石黑双色
内饰颜色：黑色内饰、棕色内饰</t>
  </si>
  <si>
    <t>全新天籁</t>
  </si>
  <si>
    <t>2.0L XE 真心版</t>
  </si>
  <si>
    <t>2.0L SV 黑金版</t>
  </si>
  <si>
    <t>2.0XL-TLS 悦享版</t>
  </si>
  <si>
    <t>2.0XL-TLS 悦享版+暖心包</t>
  </si>
  <si>
    <t>2.0XL-UPR 优享版</t>
  </si>
  <si>
    <t>2.0T  XL 进享版</t>
  </si>
  <si>
    <t>2.0T  XV 尊享版</t>
  </si>
  <si>
    <t>车身颜色：珠玉白，晨曦银，曜石黑，晨曦银曜石黑双色
内饰颜色：黑色内饰、棕色内饰</t>
  </si>
  <si>
    <t>奇骏 经典</t>
  </si>
  <si>
    <t xml:space="preserve"> 2.0L 两驱智联舒享版</t>
  </si>
  <si>
    <t xml:space="preserve"> 2.0L 两驱智联臻享版</t>
  </si>
  <si>
    <t>外观颜色：珠光白、曜石黑、琥珀金
内饰颜色：深内饰</t>
  </si>
  <si>
    <t>逍客·荣誉</t>
  </si>
  <si>
    <t>真心版</t>
  </si>
  <si>
    <t>领先版</t>
  </si>
  <si>
    <t>领先版（无遮阳帘）</t>
  </si>
  <si>
    <t>外观颜色：冰岩蓝、珠光白、曜石黑、琥珀金
内饰颜色：浅蓝内饰、深蓝内饰</t>
  </si>
  <si>
    <t>轩逸</t>
  </si>
  <si>
    <t>轩逸 经典 1.6XL 豪华版 CVT</t>
  </si>
  <si>
    <t>轩逸 经典 1.6XV 尊享版 CVT</t>
  </si>
  <si>
    <t>1.6L 舒享版 CVT</t>
  </si>
  <si>
    <t>1.6L 真心版 CVT</t>
  </si>
  <si>
    <t>1.6L 悦享版 CVT</t>
  </si>
  <si>
    <t>1.6L 悦享版 CVT+暖心包</t>
  </si>
  <si>
    <t>1.6L 智驾版 CVT</t>
  </si>
  <si>
    <t>1.6L 智享版 CVT+暖心包</t>
  </si>
  <si>
    <t>车身颜色：珠贝白、钨钢灰、曜石黑、天际红
内饰颜色：深内饰、棕黑内饰</t>
  </si>
  <si>
    <r>
      <rPr>
        <b/>
        <sz val="36"/>
        <color theme="0"/>
        <rFont val="等线"/>
        <family val="3"/>
        <charset val="134"/>
      </rPr>
      <t>北京现代</t>
    </r>
    <r>
      <rPr>
        <b/>
        <sz val="12"/>
        <color theme="0"/>
        <rFont val="等线"/>
        <family val="3"/>
        <charset val="134"/>
      </rPr>
      <t xml:space="preserve">
（暂停预订）
咨询服务热线：010-64097221</t>
    </r>
  </si>
  <si>
    <t>全新途胜</t>
  </si>
  <si>
    <t>2.0 GL   6MT2</t>
  </si>
  <si>
    <t>2.0 GL   6AT2</t>
  </si>
  <si>
    <r>
      <rPr>
        <sz val="11"/>
        <color indexed="8"/>
        <rFont val="等线"/>
        <family val="3"/>
        <charset val="134"/>
      </rPr>
      <t>2.0 GL   6AT2 V5</t>
    </r>
    <r>
      <rPr>
        <sz val="10"/>
        <color indexed="8"/>
        <rFont val="等线"/>
        <family val="3"/>
        <charset val="134"/>
      </rPr>
      <t>(天窗)</t>
    </r>
  </si>
  <si>
    <t>2.0 GLS 6AT2</t>
  </si>
  <si>
    <t>2.0 GLS 6AT2 V1(ISG)</t>
  </si>
  <si>
    <t>2.0 GLS 6AT2 V3(Special)</t>
  </si>
  <si>
    <r>
      <rPr>
        <sz val="11"/>
        <color indexed="8"/>
        <rFont val="等线"/>
        <family val="3"/>
        <charset val="134"/>
      </rPr>
      <t>2.0 GLS 6AT2 V2</t>
    </r>
    <r>
      <rPr>
        <sz val="10"/>
        <color indexed="8"/>
        <rFont val="等线"/>
        <family val="3"/>
        <charset val="134"/>
      </rPr>
      <t>(全景天窗）</t>
    </r>
  </si>
  <si>
    <r>
      <rPr>
        <sz val="11"/>
        <color indexed="8"/>
        <rFont val="等线"/>
        <family val="3"/>
        <charset val="134"/>
      </rPr>
      <t>2.0 GLS 6AT2 V3</t>
    </r>
    <r>
      <rPr>
        <sz val="10"/>
        <color indexed="8"/>
        <rFont val="等线"/>
        <family val="3"/>
        <charset val="134"/>
      </rPr>
      <t>(全景天窗+电动尾门)</t>
    </r>
  </si>
  <si>
    <r>
      <rPr>
        <sz val="11"/>
        <color indexed="8"/>
        <rFont val="等线"/>
        <family val="3"/>
        <charset val="134"/>
      </rPr>
      <t>2.0 GLS 6AT2 V7</t>
    </r>
    <r>
      <rPr>
        <sz val="10"/>
        <color indexed="8"/>
        <rFont val="等线"/>
        <family val="3"/>
        <charset val="134"/>
      </rPr>
      <t>(侧气帘)</t>
    </r>
  </si>
  <si>
    <r>
      <rPr>
        <sz val="11"/>
        <color indexed="8"/>
        <rFont val="等线"/>
        <family val="3"/>
        <charset val="134"/>
      </rPr>
      <t>2.0 GLS 6AT2 V18</t>
    </r>
    <r>
      <rPr>
        <sz val="10"/>
        <color indexed="8"/>
        <rFont val="等线"/>
        <family val="3"/>
        <charset val="134"/>
      </rPr>
      <t>（电动座椅）</t>
    </r>
  </si>
  <si>
    <r>
      <rPr>
        <sz val="11"/>
        <color indexed="8"/>
        <rFont val="等线"/>
        <family val="3"/>
        <charset val="134"/>
      </rPr>
      <t>2.0 GLS 6AT2 V4</t>
    </r>
    <r>
      <rPr>
        <sz val="10"/>
        <color indexed="8"/>
        <rFont val="等线"/>
        <family val="3"/>
        <charset val="134"/>
      </rPr>
      <t>(ISG+全景天窗+电动尾门+侧气帘)</t>
    </r>
  </si>
  <si>
    <t>1.6T GL 7AT2</t>
  </si>
  <si>
    <r>
      <rPr>
        <sz val="11"/>
        <color indexed="8"/>
        <rFont val="等线"/>
        <family val="3"/>
        <charset val="134"/>
      </rPr>
      <t>1.6T GL 7AT2 V5</t>
    </r>
    <r>
      <rPr>
        <sz val="10"/>
        <color indexed="8"/>
        <rFont val="等线"/>
        <family val="3"/>
        <charset val="134"/>
      </rPr>
      <t>(天窗)</t>
    </r>
  </si>
  <si>
    <t>1.6T GLS 7AT2</t>
  </si>
  <si>
    <t>1.6T GLS 7AT2 V1(ISG)</t>
  </si>
  <si>
    <r>
      <rPr>
        <sz val="11"/>
        <color indexed="8"/>
        <rFont val="等线"/>
        <family val="3"/>
        <charset val="134"/>
      </rPr>
      <t>1.6T GLS 7AT2 V2</t>
    </r>
    <r>
      <rPr>
        <sz val="10"/>
        <color indexed="8"/>
        <rFont val="等线"/>
        <family val="3"/>
        <charset val="134"/>
      </rPr>
      <t>(全景天窗）</t>
    </r>
  </si>
  <si>
    <r>
      <rPr>
        <sz val="11"/>
        <color indexed="8"/>
        <rFont val="等线"/>
        <family val="3"/>
        <charset val="134"/>
      </rPr>
      <t>1.6T GLS 7AT2 V3</t>
    </r>
    <r>
      <rPr>
        <sz val="10"/>
        <color indexed="8"/>
        <rFont val="等线"/>
        <family val="3"/>
        <charset val="134"/>
      </rPr>
      <t>(全景天窗+电动尾门)</t>
    </r>
  </si>
  <si>
    <r>
      <rPr>
        <sz val="11"/>
        <color indexed="8"/>
        <rFont val="等线"/>
        <family val="3"/>
        <charset val="134"/>
      </rPr>
      <t>1.6T GLS 7AT2 V7</t>
    </r>
    <r>
      <rPr>
        <sz val="10"/>
        <color indexed="8"/>
        <rFont val="等线"/>
        <family val="3"/>
        <charset val="134"/>
      </rPr>
      <t>(侧气帘)</t>
    </r>
  </si>
  <si>
    <r>
      <rPr>
        <sz val="11"/>
        <color indexed="8"/>
        <rFont val="等线"/>
        <family val="3"/>
        <charset val="134"/>
      </rPr>
      <t>1.6T GLS 7AT2 V18</t>
    </r>
    <r>
      <rPr>
        <sz val="10"/>
        <color indexed="8"/>
        <rFont val="等线"/>
        <family val="3"/>
        <charset val="134"/>
      </rPr>
      <t>（电动座椅）</t>
    </r>
  </si>
  <si>
    <r>
      <rPr>
        <sz val="11"/>
        <color indexed="8"/>
        <rFont val="等线"/>
        <family val="3"/>
        <charset val="134"/>
      </rPr>
      <t>1.6T GLS 7AT2 V4</t>
    </r>
    <r>
      <rPr>
        <sz val="10"/>
        <color indexed="8"/>
        <rFont val="等线"/>
        <family val="3"/>
        <charset val="134"/>
      </rPr>
      <t>(ISG+全景天窗+电动尾门+侧气帘)</t>
    </r>
  </si>
  <si>
    <t>1.6T GLX 7AT2</t>
  </si>
  <si>
    <r>
      <rPr>
        <sz val="11"/>
        <color indexed="8"/>
        <rFont val="等线"/>
        <family val="3"/>
        <charset val="134"/>
      </rPr>
      <t>1.6T GLX 7AT2 V18</t>
    </r>
    <r>
      <rPr>
        <sz val="10"/>
        <color indexed="8"/>
        <rFont val="等线"/>
        <family val="3"/>
        <charset val="134"/>
      </rPr>
      <t>（电动座椅）</t>
    </r>
  </si>
  <si>
    <r>
      <rPr>
        <sz val="11"/>
        <color indexed="8"/>
        <rFont val="等线"/>
        <family val="3"/>
        <charset val="134"/>
      </rPr>
      <t>1.6T GLX 7AT2 V7</t>
    </r>
    <r>
      <rPr>
        <sz val="10"/>
        <color indexed="8"/>
        <rFont val="等线"/>
        <family val="3"/>
        <charset val="134"/>
      </rPr>
      <t>(侧气帘)</t>
    </r>
  </si>
  <si>
    <t>1.6T DLX 7AT4(ISG)</t>
  </si>
  <si>
    <t>1.6T DLX 7AT4 V6(ISG)(LED)</t>
  </si>
  <si>
    <t>1.6T TOP 7AT4(ISG)</t>
  </si>
  <si>
    <r>
      <rPr>
        <sz val="11"/>
        <color indexed="8"/>
        <rFont val="等线"/>
        <family val="3"/>
        <charset val="134"/>
      </rPr>
      <t>1.6T TOP 7AT4</t>
    </r>
    <r>
      <rPr>
        <sz val="10"/>
        <color indexed="8"/>
        <rFont val="等线"/>
        <family val="3"/>
        <charset val="134"/>
      </rPr>
      <t>(ISG)( 前驻车雷达，车道偏离预警，自动泊车)</t>
    </r>
  </si>
  <si>
    <t>颜色：爵士黑、珍珠白、碧海蓝、山川灰、古月银、橄榄棕、香槟橙、冰河蓝
内饰：浅内饰、深内饰、棕色内饰、红色内饰（2.0 GL与1.6T GL无）</t>
  </si>
  <si>
    <t>名图
2017款</t>
  </si>
  <si>
    <r>
      <rPr>
        <sz val="11"/>
        <color indexed="63"/>
        <rFont val="等线"/>
        <family val="3"/>
        <charset val="134"/>
      </rPr>
      <t>1.8 GL MT 手动舒适型</t>
    </r>
  </si>
  <si>
    <r>
      <rPr>
        <sz val="11"/>
        <color indexed="63"/>
        <rFont val="等线"/>
        <family val="3"/>
        <charset val="134"/>
      </rPr>
      <t>1.8 GLS AT 自动智能型</t>
    </r>
  </si>
  <si>
    <r>
      <rPr>
        <sz val="11"/>
        <color indexed="63"/>
        <rFont val="等线"/>
        <family val="3"/>
        <charset val="134"/>
      </rPr>
      <t>1.8 DLX AT 自动尊贵型</t>
    </r>
  </si>
  <si>
    <r>
      <rPr>
        <sz val="11"/>
        <color indexed="63"/>
        <rFont val="等线"/>
        <family val="3"/>
        <charset val="134"/>
      </rPr>
      <t>1.6T-GDi GLS DCT 自动智能型</t>
    </r>
  </si>
  <si>
    <r>
      <rPr>
        <sz val="11"/>
        <color indexed="63"/>
        <rFont val="等线"/>
        <family val="3"/>
        <charset val="134"/>
      </rPr>
      <t>1.6T-GDi TOP DCT 自动旗舰型</t>
    </r>
  </si>
  <si>
    <t>全新胜达
2017款</t>
  </si>
  <si>
    <t>2.4L GLS MT 2WD 5P</t>
  </si>
  <si>
    <t>2.4L GLS AT 2WD 5P</t>
  </si>
  <si>
    <t>2.0T GLS AT 2WD 7P</t>
  </si>
  <si>
    <r>
      <rPr>
        <sz val="11"/>
        <color indexed="63"/>
        <rFont val="等线"/>
        <family val="3"/>
        <charset val="134"/>
      </rPr>
      <t>2.0T GLS AT 2WD 7P V2</t>
    </r>
    <r>
      <rPr>
        <sz val="10"/>
        <color indexed="63"/>
        <rFont val="等线"/>
        <family val="3"/>
        <charset val="134"/>
      </rPr>
      <t>（智能电动尾门）</t>
    </r>
  </si>
  <si>
    <t>2.0T GLS AT 4WD 7P</t>
  </si>
  <si>
    <r>
      <rPr>
        <sz val="11"/>
        <color indexed="63"/>
        <rFont val="等线"/>
        <family val="3"/>
        <charset val="134"/>
      </rPr>
      <t>2.0T GLS AT 4WD 7P V3</t>
    </r>
    <r>
      <rPr>
        <sz val="10"/>
        <color indexed="63"/>
        <rFont val="等线"/>
        <family val="3"/>
        <charset val="134"/>
      </rPr>
      <t>（全景倒车影像）</t>
    </r>
  </si>
  <si>
    <t>2.0T TOP AT 4WD 7P</t>
  </si>
  <si>
    <r>
      <rPr>
        <sz val="11"/>
        <color indexed="63"/>
        <rFont val="等线"/>
        <family val="3"/>
        <charset val="134"/>
      </rPr>
      <t>2.0T TOP AT 4WD 7P V3</t>
    </r>
    <r>
      <rPr>
        <sz val="10"/>
        <color indexed="63"/>
        <rFont val="等线"/>
        <family val="3"/>
        <charset val="134"/>
      </rPr>
      <t>（全景倒车影像）</t>
    </r>
  </si>
  <si>
    <r>
      <rPr>
        <sz val="11"/>
        <color indexed="63"/>
        <rFont val="等线"/>
        <family val="3"/>
        <charset val="134"/>
      </rPr>
      <t xml:space="preserve">2.0T TOP AT 4WD 7P V6
</t>
    </r>
    <r>
      <rPr>
        <sz val="10"/>
        <color indexed="63"/>
        <rFont val="等线"/>
        <family val="3"/>
        <charset val="134"/>
      </rPr>
      <t>（自动紧急制动/前碰撞预警/智能巡航/盲区监测）</t>
    </r>
  </si>
  <si>
    <r>
      <rPr>
        <sz val="11"/>
        <color indexed="63"/>
        <rFont val="等线"/>
        <family val="3"/>
        <charset val="134"/>
      </rPr>
      <t xml:space="preserve">2.0T TOP AT 4WD 7P V7
</t>
    </r>
    <r>
      <rPr>
        <sz val="9"/>
        <color indexed="63"/>
        <rFont val="等线"/>
        <family val="3"/>
        <charset val="134"/>
      </rPr>
      <t>（全景倒车影像+自动紧急制动/前碰撞预警/智能巡航/盲区监测）</t>
    </r>
  </si>
  <si>
    <t>颜色：幻影黑、梦幻银、水晶白、玫瑰红、摩卡棕、沙滩金、原野绿
内饰：浅色、深色、棕色</t>
  </si>
  <si>
    <t>ix25</t>
  </si>
  <si>
    <t>1.6 GS MT</t>
  </si>
  <si>
    <t>1.6 GS MT V1</t>
  </si>
  <si>
    <t>1.6 GS AT</t>
  </si>
  <si>
    <t>1.6 GS AT V1</t>
  </si>
  <si>
    <t>1.6 GS AT V4</t>
  </si>
  <si>
    <t>1.6 GLS AT</t>
  </si>
  <si>
    <t>1.6 GLS AT V2</t>
  </si>
  <si>
    <t>1.6 DLX AT</t>
  </si>
  <si>
    <t>1.6 DLX AT V3</t>
  </si>
  <si>
    <t>2.0 GLS AT</t>
  </si>
  <si>
    <t>2.0 GLS AT V3</t>
  </si>
  <si>
    <t xml:space="preserve">2.0 DLX AT 4WD </t>
  </si>
  <si>
    <t>1.6T GLS AT</t>
  </si>
  <si>
    <t>1.6T DLX AT</t>
  </si>
  <si>
    <t xml:space="preserve">"V1：电动助力转向 + 方向盘4向可调  V2：自动防炫目内后视镜 + 倒车影像 V3：Blue Link
颜色：乌木黑、星辉银、优雅白、流沙金、活力橙、中国红、深海蓝、摩卡棕
内饰：黑色、蓝色、棕色"  </t>
  </si>
  <si>
    <t>ix35</t>
  </si>
  <si>
    <t>2.0 GL 6MT2</t>
  </si>
  <si>
    <t>代办服务费
2,200</t>
  </si>
  <si>
    <t>2.0 GL 6AT2</t>
  </si>
  <si>
    <t>2.0 GLS 6AT2 V1（全景天窗）</t>
  </si>
  <si>
    <t>2.0 GLS 6AT2 V2（PIO导航）</t>
  </si>
  <si>
    <t>2.0 GLS 6AT2 V4（通风座椅）</t>
  </si>
  <si>
    <t>2.0 GLS 6AT2 V5  (空气净化器)</t>
  </si>
  <si>
    <t>2.0 GLS 6AT4</t>
  </si>
  <si>
    <t>2.0 GLX 6AT2</t>
  </si>
  <si>
    <t xml:space="preserve">2.4 GLX 6AT2  </t>
  </si>
  <si>
    <t>2.4 GLX 6AT2 V3（通风座椅+MDPS）</t>
  </si>
  <si>
    <t>2.4 GLX 6AT4</t>
  </si>
  <si>
    <t>2.4 GLX 6AT4 V6 (智能泊车)</t>
  </si>
  <si>
    <t>颜色：冰银、炫黑、莹白、墨蓝、闪铜
内饰：深色、浅色</t>
  </si>
  <si>
    <t>索纳塔9
2017款</t>
  </si>
  <si>
    <r>
      <rPr>
        <sz val="11"/>
        <color indexed="8"/>
        <rFont val="等线"/>
        <family val="3"/>
        <charset val="134"/>
      </rPr>
      <t>2.0 GLS AT V7</t>
    </r>
    <r>
      <rPr>
        <sz val="10"/>
        <color indexed="8"/>
        <rFont val="等线"/>
        <family val="3"/>
        <charset val="134"/>
      </rPr>
      <t>（真皮座椅）</t>
    </r>
  </si>
  <si>
    <r>
      <rPr>
        <sz val="11"/>
        <color indexed="8"/>
        <rFont val="等线"/>
        <family val="3"/>
        <charset val="134"/>
      </rPr>
      <t>2.0 GLS AT V9</t>
    </r>
    <r>
      <rPr>
        <sz val="10"/>
        <color indexed="8"/>
        <rFont val="等线"/>
        <family val="3"/>
        <charset val="134"/>
      </rPr>
      <t>（智能钥匙）</t>
    </r>
  </si>
  <si>
    <r>
      <rPr>
        <sz val="11"/>
        <color indexed="8"/>
        <rFont val="等线"/>
        <family val="3"/>
        <charset val="134"/>
      </rPr>
      <t>2.0 GLS AT V11</t>
    </r>
    <r>
      <rPr>
        <sz val="10"/>
        <color indexed="8"/>
        <rFont val="等线"/>
        <family val="3"/>
        <charset val="134"/>
      </rPr>
      <t>（智能钥匙＋真皮座椅）</t>
    </r>
  </si>
  <si>
    <t>1.6T GS AT</t>
  </si>
  <si>
    <t>1.6T GX AT</t>
  </si>
  <si>
    <r>
      <rPr>
        <sz val="11"/>
        <color indexed="8"/>
        <rFont val="等线"/>
        <family val="3"/>
        <charset val="134"/>
      </rPr>
      <t xml:space="preserve">1.6T GLS AT </t>
    </r>
    <r>
      <rPr>
        <sz val="10"/>
        <color indexed="8"/>
        <rFont val="等线"/>
        <family val="3"/>
        <charset val="134"/>
      </rPr>
      <t>(全天窗景)</t>
    </r>
  </si>
  <si>
    <r>
      <rPr>
        <sz val="11"/>
        <color indexed="8"/>
        <rFont val="等线"/>
        <family val="3"/>
        <charset val="134"/>
      </rPr>
      <t xml:space="preserve">1.6T GLS AT </t>
    </r>
    <r>
      <rPr>
        <sz val="10"/>
        <color indexed="8"/>
        <rFont val="等线"/>
        <family val="3"/>
        <charset val="134"/>
      </rPr>
      <t>(PIO净化器)</t>
    </r>
  </si>
  <si>
    <r>
      <rPr>
        <sz val="11"/>
        <color indexed="8"/>
        <rFont val="等线"/>
        <family val="3"/>
        <charset val="134"/>
      </rPr>
      <t xml:space="preserve">1.6T GLS AT </t>
    </r>
    <r>
      <rPr>
        <sz val="10"/>
        <color indexed="8"/>
        <rFont val="等线"/>
        <family val="3"/>
        <charset val="134"/>
      </rPr>
      <t>(全景天窗+PIO净化器)</t>
    </r>
  </si>
  <si>
    <t>1.6T GLX AT</t>
  </si>
  <si>
    <t>1.6T DLX AT(OEM)</t>
  </si>
  <si>
    <t>2.4 DLX AT</t>
  </si>
  <si>
    <t>2.4 LUX AT</t>
  </si>
  <si>
    <t>2.4 TOP AT</t>
  </si>
  <si>
    <t>颜色：珍珠白、爵士黑 、古月银、橄榄棕、沙漠金、碧海蓝
内饰：深色、米色
注意：1.6T车型选车时，横幅格栅与网状格栅务必标注选其一</t>
  </si>
  <si>
    <t>索纳塔9     混动</t>
  </si>
  <si>
    <t>2.0 HS 6AT2</t>
  </si>
  <si>
    <t>2.0 HL 6AT2</t>
  </si>
  <si>
    <t>2.0 HL 6AT2 （选装包）</t>
  </si>
  <si>
    <t>颜色：薄荷绿、山川灰、古月银、爵士黑、珍珠白
内饰：深色、米色
选装包：前驻车雷达，LDWS车道偏离警示系统，LED组合尾灯，远近光一体式HID氙气大灯，大灯自动清洗&amp;自动调节，智能转向辅助照明系统，智能远近光调节，防紫外线玻璃</t>
  </si>
  <si>
    <t>2026/01/07 沃尔沃2026年1月份留学生免税车价格方案发布！</t>
    <phoneticPr fontId="30" type="noConversion"/>
  </si>
  <si>
    <r>
      <t>首年保险补贴</t>
    </r>
    <r>
      <rPr>
        <sz val="12"/>
        <color rgb="FF0070C0"/>
        <rFont val="等线"/>
        <family val="3"/>
        <charset val="134"/>
      </rPr>
      <t xml:space="preserve">
</t>
    </r>
    <r>
      <rPr>
        <sz val="10"/>
        <color rgb="FF0070C0"/>
        <rFont val="等线"/>
        <family val="3"/>
        <charset val="134"/>
      </rPr>
      <t xml:space="preserve">2026年1月内，通过中企诚谊购买沃尔沃XC70车型（以系统提报订单时间为准），可享至高8500元保险补贴金；
留学生用户需在提车后10个工作日内，向中企诚谊提供交强险及商业险保单+保险发票清晰电子版，经中企诚谊审核通过后，将给与留学生用户：交强险、机动车损失险（车损险）、第三者责任险（三者险）三项主险保费合计金额的90%补贴金。不限保险购买渠道，每台免税车保险补贴金额最高不超过8500元；
保险基金权益仅限留学生车主所购指定免税车车辆使用，不可转让。如客户自购车发票开具之日起一年内退车或不再购买该车辆，沃尔沃汽车有权要求客户退还所赠送保险补贴金；
享受此项补贴的车主及其所购买的对应车辆的零售开票价格金额必须按照当期报价单中所示的对应车型报价金额执行。如相关车辆的后续销售开票金额发生变化，则视为车主主动放弃此项补贴。
</t>
    </r>
    <r>
      <rPr>
        <sz val="12"/>
        <color rgb="FF000000"/>
        <rFont val="等线"/>
        <family val="3"/>
        <charset val="134"/>
      </rPr>
      <t xml:space="preserve">
</t>
    </r>
    <r>
      <rPr>
        <b/>
        <sz val="12"/>
        <color rgb="FF0070C0"/>
        <rFont val="等线"/>
        <family val="3"/>
        <charset val="134"/>
      </rPr>
      <t xml:space="preserve">终身守护礼：
</t>
    </r>
    <r>
      <rPr>
        <sz val="10"/>
        <color rgb="FF0070C0"/>
        <rFont val="等线"/>
        <family val="3"/>
        <charset val="134"/>
      </rPr>
      <t xml:space="preserve">限时三电系统终身质保（限首任）
限时NPA智能领航辅助终身免费使用（仅四驱版）
</t>
    </r>
    <r>
      <rPr>
        <b/>
        <sz val="12"/>
        <color rgb="FF0070C0"/>
        <rFont val="等线"/>
        <family val="3"/>
        <charset val="134"/>
      </rPr>
      <t xml:space="preserve">
超值升级礼：
</t>
    </r>
    <r>
      <rPr>
        <sz val="10"/>
        <color rgb="FF0070C0"/>
        <rFont val="等线"/>
        <family val="3"/>
        <charset val="134"/>
      </rPr>
      <t>霞光灰金属漆，限时优惠</t>
    </r>
    <r>
      <rPr>
        <b/>
        <sz val="12"/>
        <color rgb="FF0070C0"/>
        <rFont val="等线"/>
        <family val="3"/>
        <charset val="134"/>
      </rPr>
      <t xml:space="preserve">
</t>
    </r>
    <r>
      <rPr>
        <sz val="10"/>
        <color rgb="FF0070C0"/>
        <rFont val="等线"/>
        <family val="3"/>
        <charset val="134"/>
      </rPr>
      <t xml:space="preserve">品牌家充桩及基础安装服务限时优惠价2000元
PLUS选装升级组合限时减免（仅四驱Plus版）
</t>
    </r>
    <r>
      <rPr>
        <b/>
        <sz val="12"/>
        <color rgb="FF0070C0"/>
        <rFont val="等线"/>
        <family val="3"/>
        <charset val="134"/>
      </rPr>
      <t xml:space="preserve">
安心无忧礼：
</t>
    </r>
    <r>
      <rPr>
        <sz val="10"/>
        <color rgb="FF0070C0"/>
        <rFont val="等线"/>
        <family val="3"/>
        <charset val="134"/>
      </rPr>
      <t xml:space="preserve">首任车主终身免费车机基础流量
维修期间免费代步车服务
维保无限次免费取送车服务
3年免费沃尔沃救援服务
*2026年1月1日起至1月31日，通过中企诚谊购买沃尔沃XC70车型（以系统提报订单时间为准），可享终身守护礼、超值升级礼、安心无忧礼
</t>
    </r>
    <r>
      <rPr>
        <sz val="10"/>
        <color rgb="FF000000"/>
        <rFont val="等线"/>
        <family val="3"/>
        <charset val="134"/>
      </rPr>
      <t xml:space="preserve">
</t>
    </r>
    <r>
      <rPr>
        <sz val="12"/>
        <color rgb="FF000000"/>
        <rFont val="等线"/>
        <family val="3"/>
        <charset val="134"/>
      </rPr>
      <t>外观颜色：水晶白珍珠漆、玛瑙黑金属漆、牛仔蓝金属漆、薄雾灰金属漆、瀚漠沙金属漆、松湖绿金属漆、</t>
    </r>
    <r>
      <rPr>
        <sz val="12"/>
        <rFont val="等线"/>
        <family val="3"/>
        <charset val="134"/>
      </rPr>
      <t>霞光灰金属漆</t>
    </r>
    <r>
      <rPr>
        <sz val="12"/>
        <color rgb="FF000000"/>
        <rFont val="等线"/>
        <family val="3"/>
        <charset val="134"/>
      </rPr>
      <t xml:space="preserve">
内饰颜色：曜石黑、豆蔻褐、晨曦白；</t>
    </r>
    <phoneticPr fontId="30" type="noConversion"/>
  </si>
  <si>
    <t>零/低息方案</t>
    <phoneticPr fontId="30" type="noConversion"/>
  </si>
  <si>
    <r>
      <t>零/低息产品为</t>
    </r>
    <r>
      <rPr>
        <b/>
        <sz val="11"/>
        <color rgb="FFFF0000"/>
        <rFont val="宋体"/>
        <family val="3"/>
        <charset val="134"/>
      </rPr>
      <t>中国银行/农业银行</t>
    </r>
    <r>
      <rPr>
        <b/>
        <sz val="11"/>
        <rFont val="宋体"/>
        <family val="3"/>
        <charset val="134"/>
      </rPr>
      <t>分期方案</t>
    </r>
    <r>
      <rPr>
        <sz val="11"/>
        <rFont val="宋体"/>
        <family val="3"/>
        <charset val="134"/>
      </rPr>
      <t xml:space="preserve">
手续费率以贷款申请日期为准</t>
    </r>
    <phoneticPr fontId="30" type="noConversion"/>
  </si>
  <si>
    <t>+霞光灰</t>
  </si>
  <si>
    <t>+霞光灰</t>
    <phoneticPr fontId="30" type="noConversion"/>
  </si>
  <si>
    <r>
      <t>沃尔沃免税车型须通过“</t>
    </r>
    <r>
      <rPr>
        <b/>
        <sz val="12"/>
        <rFont val="等线"/>
        <family val="3"/>
        <charset val="134"/>
      </rPr>
      <t>沃尔沃汽车沃世界</t>
    </r>
    <r>
      <rPr>
        <sz val="12"/>
        <rFont val="等线"/>
        <family val="3"/>
        <charset val="134"/>
      </rPr>
      <t xml:space="preserve">”官方微信服务号预订，并需支付订金500元。
</t>
    </r>
    <r>
      <rPr>
        <b/>
        <sz val="12"/>
        <color theme="3" tint="0.39979247413556324"/>
        <rFont val="等线"/>
        <family val="3"/>
        <charset val="134"/>
      </rPr>
      <t>出行无忧礼</t>
    </r>
    <r>
      <rPr>
        <sz val="12"/>
        <rFont val="等线"/>
        <family val="3"/>
        <charset val="134"/>
      </rPr>
      <t xml:space="preserve">
1.首任车主终身免费车机基础流量
2.维修期间免费代步车服务
3.维保无限次免费取送车服务
2026年1月1日起至1月31日，通过中企诚谊购买沃尔沃免税车型（以系统提报订单时间为准），可享出行无忧礼，权益细则以沃尔沃官方发布为准。</t>
    </r>
    <phoneticPr fontId="30" type="noConversion"/>
  </si>
  <si>
    <r>
      <t xml:space="preserve">2026年1月下单购买2026款XC60新车的首任入会车主，可享终身免费保养服务权益
</t>
    </r>
    <r>
      <rPr>
        <sz val="11"/>
        <color rgb="FF0070C0"/>
        <rFont val="等线"/>
        <family val="3"/>
        <charset val="134"/>
      </rPr>
      <t>*以中企诚谊提报厂家时间为准；免费保养服务的适用条件和限制以沃尔沃官方为准。</t>
    </r>
    <r>
      <rPr>
        <sz val="10"/>
        <color rgb="FF0070C0"/>
        <rFont val="等线"/>
        <family val="3"/>
        <charset val="134"/>
      </rPr>
      <t xml:space="preserve">
上述期限内购买沃尔沃 XC60的首任车主提供终身免费保养服务权益；
-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XC60车辆订单，对应车辆的首任入会车主可享受终身免费保养，在“期限”之前或之后提报的车辆订单所对应的车主及其所购买的对应车辆均不可享受此服务权益；
- 为免疑义，接上述“期限“规定，相关需享受此服务权益的车主及其所购买的对应车辆的零售开票价格金额必须按照附件本季度报价单中所示的对应车型报价。如相关车辆的后续零售开票金额发生变化，则视为车主主动放弃此服务权益。
</t>
    </r>
    <r>
      <rPr>
        <b/>
        <sz val="12"/>
        <color rgb="FF0070C0"/>
        <rFont val="等线"/>
        <family val="3"/>
        <charset val="134"/>
      </rPr>
      <t xml:space="preserve">
首年保险补贴
</t>
    </r>
    <r>
      <rPr>
        <sz val="10"/>
        <color rgb="FF0070C0"/>
        <rFont val="等线"/>
        <family val="3"/>
        <charset val="134"/>
      </rPr>
      <t xml:space="preserve">2026年1月内，通过中企诚谊购买沃尔沃XC60 B5车型（以系统提报订单时间为准），可享至高8500元保险补贴金；
留学生用户需在提车后10个工作日内，向中企诚谊提供交强险及商业险保单+保险发票清晰电子版，经中企诚谊审核通过后，将给与留学生用户：交强险、车损险、第三者责任险（300万）三项主险保费合计金额的90%补贴金。不限保险购买渠道，智逸及智远车型每台免税车保险补贴金额最高不超过6800元、智雅车型每台免税车保险补贴金额最高不超过8500元；
保险基金权益仅限留学生车主所购指定免税车车辆使用，不可转让。如客户自购车发票开具之日起一年内退车或不再购买该车辆，沃尔沃汽车有权要求客户退还所赠送保险补贴金；
享受此项补贴的车主及其所购买的对应车辆的零售开票价格金额必须按照当期报价单中所示的对应车型报价金额执行。如相关车辆的后续销售开票金额发生变化，则视为车主主动放弃此项补贴。
</t>
    </r>
    <r>
      <rPr>
        <sz val="12"/>
        <color rgb="FF0070C0"/>
        <rFont val="等线"/>
        <family val="3"/>
        <charset val="134"/>
      </rPr>
      <t xml:space="preserve">
</t>
    </r>
    <r>
      <rPr>
        <sz val="12"/>
        <color theme="1"/>
        <rFont val="等线"/>
        <family val="3"/>
        <charset val="134"/>
      </rPr>
      <t>外观颜色：水晶白珍珠漆、玛瑙黑金属漆、松湖绿金属漆、森莓红金属漆、牛仔蓝金属漆、星耀沙金属漆、薄雾灰金属漆
内饰颜色：XC60 智逸、智远版本：曜石黑、豆蔻褐、XC60 智远极夜黑版本：黑色Nappa真皮+织物、XC60 智雅版本：黑色Nappa真皮、米色Nappa真皮</t>
    </r>
    <phoneticPr fontId="30" type="noConversion"/>
  </si>
  <si>
    <r>
      <t>沃尔沃留学生免税车专项补贴3000元</t>
    </r>
    <r>
      <rPr>
        <sz val="11"/>
        <color rgb="FF0070C0"/>
        <rFont val="等线"/>
        <family val="3"/>
        <charset val="134"/>
      </rPr>
      <t xml:space="preserve">
</t>
    </r>
    <r>
      <rPr>
        <sz val="10"/>
        <color rgb="FF0070C0"/>
        <rFont val="等线"/>
        <family val="3"/>
        <charset val="134"/>
      </rPr>
      <t xml:space="preserve">以上“免税价”包含3000元沃尔沃专项补贴，实际付款及厂家开票价仍以补贴前免税价金额为准，购车补贴领取方式请详询中企诚谊。
*2026年1月1日起至1月31日，订购26款沃尔沃S90(含T8)A类常规现车车型，且购车发票开具日期在2026年1月31日（含）前，可享沃尔沃专项补贴3000元。A类常规现车车型请详询中企诚谊。
</t>
    </r>
    <r>
      <rPr>
        <b/>
        <sz val="12"/>
        <color rgb="FF0070C0"/>
        <rFont val="等线"/>
        <family val="3"/>
        <charset val="134"/>
      </rPr>
      <t>2026年1月下单购买2026款S90新车的首任入会车主，可享终身免费保养服务权益</t>
    </r>
    <r>
      <rPr>
        <sz val="10"/>
        <color rgb="FF0070C0"/>
        <rFont val="等线"/>
        <family val="3"/>
        <charset val="134"/>
      </rPr>
      <t xml:space="preserve">
*以中企诚谊提报厂家时间为准，免费保养服务的适用条件和限制以沃尔沃官方为准。
上述期限内购买沃尔沃 S90的首任车主提供终身免费保养服务权益；
-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S90车辆订单，对应车辆的首任入会车主可享受终身免费保养，在“期限”之前或之后提报的车辆订单所对应的车主及其所购买的对应车辆均不可享受此服务权益；
- 为免疑义，接上述“期限“规定，相关需享受此服务权益的车主及其所购买的对应车辆的零售开票价格金额必须按照附件本季度报价单中所示的对应车型报价金额执行。如相关车辆的后续零售开票金额发生变化，则视为车主主动放弃此服务权益。
</t>
    </r>
    <r>
      <rPr>
        <sz val="11"/>
        <color rgb="FF0070C0"/>
        <rFont val="等线"/>
        <family val="3"/>
        <charset val="134"/>
      </rPr>
      <t xml:space="preserve">
</t>
    </r>
    <r>
      <rPr>
        <b/>
        <sz val="12"/>
        <color rgb="FF0070C0"/>
        <rFont val="等线"/>
        <family val="3"/>
        <charset val="134"/>
      </rPr>
      <t>首年保险补贴</t>
    </r>
    <r>
      <rPr>
        <sz val="11"/>
        <color rgb="FF0070C0"/>
        <rFont val="等线"/>
        <family val="3"/>
        <charset val="134"/>
      </rPr>
      <t xml:space="preserve">
</t>
    </r>
    <r>
      <rPr>
        <sz val="10"/>
        <color rgb="FF0070C0"/>
        <rFont val="等线"/>
        <family val="3"/>
        <charset val="134"/>
      </rPr>
      <t>2026年1月内，通过中企诚谊购买沃尔沃S90 B5车型（以系统提报订单时间为准），可享至高8500元保险补贴金；
留学生用户需在提车后10个工作日内，向中企诚谊提供交强险及商业险保单+保险发票清晰电子版，经中企诚谊审核通过后，将给与留学生用户：交强险、车损险、第三者责任险（300万）三项主险保费合计金额的90%补贴金。不限保险购买渠道，智逸及智远车型每台免税车保险补贴金额最高不超过6800元、智雅车型每台免税车保险补贴金额最高不超过8500元；
保险基金权益仅限留学生车主所购指定免税车车辆使用，不可转让。如客户自购车发票开具之日起一年内退车或不再购买该车辆，沃尔沃汽车有权要求客户退还所赠送保险补贴金；
享受此项补贴的车主及其所购买的对应车辆的零售开票价格金额必须按照当期报价单中所示的对应车型报价金额执行。如相关车辆的后续销售开票金额发生变化，则视为车主主动放弃此项补贴。</t>
    </r>
    <r>
      <rPr>
        <sz val="11"/>
        <color rgb="FF0070C0"/>
        <rFont val="等线"/>
        <family val="3"/>
        <charset val="134"/>
      </rPr>
      <t xml:space="preserve">
</t>
    </r>
    <r>
      <rPr>
        <sz val="12"/>
        <color rgb="FF000000"/>
        <rFont val="等线"/>
        <family val="3"/>
        <charset val="134"/>
      </rPr>
      <t xml:space="preserve">
外观颜色：玛瑙黑金属漆、森莓红金属漆、蝶贝灰金属漆、水晶白珍珠漆、牛仔蓝金属漆、星耀沙金属漆、薄雾灰金属漆；
内饰颜色：S90 智逸、智远版本：曜石黑、枫岚棕；
内饰颜色：S90 智雅：豆蔻褐、曜石黑、米色内饰-米色座椅、午夜蓝织物座椅（限T8 智雅豪华）</t>
    </r>
    <phoneticPr fontId="30" type="noConversion"/>
  </si>
  <si>
    <t>代办服务费
2,800元
（限时免费）</t>
    <phoneticPr fontId="30" type="noConversion"/>
  </si>
  <si>
    <t>代办服务费
2,500元
（限时免费）</t>
    <phoneticPr fontId="30" type="noConversion"/>
  </si>
  <si>
    <r>
      <t xml:space="preserve">车身颜色：月曜黑、冰川白 | </t>
    </r>
    <r>
      <rPr>
        <sz val="12"/>
        <color rgb="FFFF0000"/>
        <rFont val="等线"/>
        <family val="3"/>
        <charset val="134"/>
      </rPr>
      <t>流光银、烟波蓝、锋芒绿、晨曦紫（限时免费）</t>
    </r>
    <r>
      <rPr>
        <sz val="12"/>
        <color rgb="FF000000"/>
        <rFont val="等线"/>
        <family val="3"/>
        <charset val="134"/>
      </rPr>
      <t xml:space="preserve">
内饰颜色：流沙米、松林绿、星际白、竞速灰
</t>
    </r>
    <r>
      <rPr>
        <b/>
        <sz val="12"/>
        <color rgb="FF0070C0"/>
        <rFont val="等线"/>
        <family val="3"/>
        <charset val="134"/>
      </rPr>
      <t xml:space="preserve">留学生免税车权益：
</t>
    </r>
    <r>
      <rPr>
        <sz val="12"/>
        <color rgb="FF0070C0"/>
        <rFont val="等线"/>
        <family val="3"/>
        <charset val="134"/>
      </rPr>
      <t xml:space="preserve">①赠送10,000元保险补贴金
②送价值最高5,000元的选装包权益。
③可享专属2年零息/5年低息（前24期：0%，后36期：年均3%）分期方案
</t>
    </r>
    <r>
      <rPr>
        <b/>
        <sz val="12"/>
        <color rgb="FF0070C0"/>
        <rFont val="等线"/>
        <family val="3"/>
        <charset val="134"/>
      </rPr>
      <t>先锋型上市权益：</t>
    </r>
    <r>
      <rPr>
        <sz val="12"/>
        <color rgb="FF0070C0"/>
        <rFont val="等线"/>
        <family val="3"/>
        <charset val="134"/>
      </rPr>
      <t xml:space="preserve">
超清电子外后视镜（先锋型优惠8000元/先锋Plus、先锋quattro型免费赠送）
终身免费使用奥迪全景辅助驾驶
奥迪原厂高定车载香氛系统替换装礼盒2份，定制版128G随行U盘1份
奥迪全景辅助驾驶系统无忧保障，至高500万元保额
*权益产品享受规则及权益详情需以权益相服务关方提供的产品说明为准，详询中企诚谊</t>
    </r>
    <phoneticPr fontId="30" type="noConversion"/>
  </si>
  <si>
    <r>
      <rPr>
        <b/>
        <sz val="36"/>
        <color theme="0"/>
        <rFont val="等线"/>
        <family val="3"/>
        <charset val="134"/>
      </rPr>
      <t>上汽大众</t>
    </r>
    <r>
      <rPr>
        <b/>
        <sz val="12"/>
        <color theme="0"/>
        <rFont val="等线"/>
        <family val="3"/>
        <charset val="134"/>
      </rPr>
      <t xml:space="preserve">
咨询服务热线：010-64097221</t>
    </r>
    <phoneticPr fontId="30" type="noConversion"/>
  </si>
  <si>
    <t>代办服务费
2,800元
（限时1800元）</t>
    <phoneticPr fontId="30" type="noConversion"/>
  </si>
  <si>
    <t>代办服务费
2,500元
（限时1800元）</t>
    <phoneticPr fontId="30" type="noConversion"/>
  </si>
  <si>
    <r>
      <t>代办服务费
2,800</t>
    </r>
    <r>
      <rPr>
        <sz val="12"/>
        <color theme="0"/>
        <rFont val="等线"/>
        <family val="3"/>
        <charset val="134"/>
      </rPr>
      <t xml:space="preserve">元
</t>
    </r>
    <r>
      <rPr>
        <sz val="12"/>
        <rFont val="等线"/>
        <family val="3"/>
        <charset val="134"/>
      </rPr>
      <t>（限时1800元）</t>
    </r>
    <phoneticPr fontId="30" type="noConversion"/>
  </si>
  <si>
    <t>代办服务费
2,200元
（限时1800元）</t>
    <phoneticPr fontId="30" type="noConversion"/>
  </si>
  <si>
    <t>余细华</t>
    <phoneticPr fontId="30" type="noConversion"/>
  </si>
  <si>
    <r>
      <t xml:space="preserve">中企诚谊
</t>
    </r>
    <r>
      <rPr>
        <b/>
        <sz val="12"/>
        <color theme="0"/>
        <rFont val="等线"/>
        <family val="3"/>
        <charset val="134"/>
      </rPr>
      <t>免税车服务热线：010-64097221
全品牌免税车办理服务
海关总署批准成立|</t>
    </r>
    <r>
      <rPr>
        <b/>
        <sz val="12"/>
        <color rgb="FFFFC000"/>
        <rFont val="等线"/>
        <family val="3"/>
        <charset val="134"/>
      </rPr>
      <t>全品牌</t>
    </r>
    <r>
      <rPr>
        <b/>
        <sz val="12"/>
        <color theme="0"/>
        <rFont val="等线"/>
        <family val="3"/>
        <charset val="134"/>
      </rPr>
      <t>厂家直授权|全国资深服务团队|专注行业二十三年</t>
    </r>
    <phoneticPr fontId="30" type="noConversion"/>
  </si>
  <si>
    <r>
      <t xml:space="preserve">2026/01/06 </t>
    </r>
    <r>
      <rPr>
        <b/>
        <sz val="10"/>
        <color rgb="FFFF0000"/>
        <rFont val="等线"/>
        <family val="3"/>
        <charset val="134"/>
      </rPr>
      <t>中企诚谊留学生免税车26年一季度代办费减免活动启动！</t>
    </r>
    <phoneticPr fontId="30" type="noConversion"/>
  </si>
  <si>
    <t>湖北省武汉市硚口区古田二路蓝焰国际汽车城</t>
    <phoneticPr fontId="30" type="noConversion"/>
  </si>
  <si>
    <t>北京中企诚谊留学回国人员购车服务有限公司</t>
    <phoneticPr fontId="30" type="noConversion"/>
  </si>
  <si>
    <t>更新日期：2026/01/09</t>
    <phoneticPr fontId="30" type="noConversion"/>
  </si>
  <si>
    <t>2026/01/09 热门车型免税价下调，宝马26年最新免税价格发布！</t>
    <phoneticPr fontId="30" type="noConversion"/>
  </si>
  <si>
    <t>请详询</t>
    <phoneticPr fontId="30" type="noConversion"/>
  </si>
  <si>
    <t>-</t>
    <phoneticPr fontId="30" type="noConversion"/>
  </si>
  <si>
    <r>
      <t xml:space="preserve">BMW Care 燃油车型服务套餐
</t>
    </r>
    <r>
      <rPr>
        <sz val="12"/>
        <color theme="3" tint="0.39857173375652333"/>
        <rFont val="等线"/>
        <family val="3"/>
        <charset val="134"/>
      </rPr>
      <t xml:space="preserve">购买全新BMW X3 长轴距版车型可享受随车赠送的“BMW Care 燃油车型服务套餐”（参考价值9388元）
Ø  时间要求：在2026年1月1日-3月31日内通过MY BMW小程序或BMW官方商城创建订单（成功支付全部定金），且车辆在2026年6月30日前完成系统零售上报
Ø  服务范围
- 5年基础保养服务：包括机油机滤保养项目5次。
- 2年核心部件延长保修服务：包括发动机、变速箱、分动器、传动轴、半轴、差速器。
</t>
    </r>
    <r>
      <rPr>
        <sz val="12"/>
        <color rgb="FF000000"/>
        <rFont val="等线"/>
        <family val="3"/>
        <charset val="134"/>
      </rPr>
      <t xml:space="preserve">
车身颜色：矿石白、极速蓝、布鲁克林灰、摩天灰、碳黑色、个性化定制磨砂纯灰色
内饰颜色：摩卡色、星辰蓝、赤焰红
*上述信息仅供参考，车型配置信息适用于一定生产月</t>
    </r>
    <phoneticPr fontId="30" type="noConversion"/>
  </si>
  <si>
    <r>
      <t xml:space="preserve">BMW Care 燃油车型服务套餐
</t>
    </r>
    <r>
      <rPr>
        <sz val="12"/>
        <color theme="3" tint="0.39872432630390331"/>
        <rFont val="等线"/>
        <family val="3"/>
        <charset val="134"/>
      </rPr>
      <t xml:space="preserve">购买BMW 5系长轴距版车型可享受随车赠送的“BMW Care 燃油车型服务套餐”（参考价值9288元）
Ø  时间要求：在2026年1月1日-3月31日内通过MY BMW小程序或BMW官方商城创建订单（成功支付全部定金），且车辆在2026年6月30日前完成系统零售上报
Ø  服务范围
- 5年基础保养服务：包括机油机滤保养项目5次。
- 2年核心部件延长保修服务：包括发动机、变速箱、分动器、传动轴、半轴、差速器。
</t>
    </r>
    <r>
      <rPr>
        <sz val="12"/>
        <color rgb="FF000000"/>
        <rFont val="等线"/>
        <family val="3"/>
        <charset val="134"/>
      </rPr>
      <t xml:space="preserve">
车身颜色：矿石白、碳黑色、量子蓝、闪耀铜灰色、岩石灰、宝石青、磨砂纯灰色
内饰颜色：525LI、530Li 领先型、530Li xDrive：铜棕、勃艮第红、深咖啡色；530Li 尊享型：铜棕/阿特拉斯灰、勃艮第红/黑色、海蓝/黑色
*上述信息仅供参考，车型配置信息适用于一定生产月</t>
    </r>
    <phoneticPr fontId="30" type="noConversion"/>
  </si>
  <si>
    <r>
      <t>BMW Care 燃油车型服务套餐</t>
    </r>
    <r>
      <rPr>
        <sz val="12"/>
        <color theme="3" tint="0.39857173375652333"/>
        <rFont val="等线"/>
        <family val="3"/>
        <charset val="134"/>
      </rPr>
      <t xml:space="preserve">
购买新BMW 3系车型可享受随车赠送的“BMW Care 燃油车型服务套餐”（参考价值8488元）
Ø  时间要求：在2026年1月1日-3月31日内通过MY BMW小程序或BMW官方商城创建订单（成功支付全部定金），且车辆在2026年6月30日前完成系统零售上报
Ø  服务范围
- 5年基础保养服务：包括机油机滤保养项目5次。
- 2年核心部件延长保修服务：包括发动机、变速箱、分动器、传动轴、半轴、差速器。
</t>
    </r>
    <r>
      <rPr>
        <sz val="12"/>
        <color rgb="FF000000"/>
        <rFont val="等线"/>
        <family val="3"/>
        <charset val="134"/>
      </rPr>
      <t xml:space="preserve">
外观颜色：矿石白、摩天灰、海岸蓝、极速蓝、碳黑色、布鲁克林灰
内饰颜色：摩卡色、火山红、黑色、火山红/黑色
*上述信息仅供参考，车型配置信息适用于一定生产月</t>
    </r>
    <phoneticPr fontId="3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</si>
</sst>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 #,##0_ ;_ * \-#,##0_ ;_ * &quot;-&quot;_ ;_ @_ "/>
    <numFmt numFmtId="43" formatCode="_ * #,##0.00_ ;_ * \-#,##0.00_ ;_ * &quot;-&quot;??_ ;_ @_ "/>
    <numFmt numFmtId="176" formatCode="[$-409]d/mmm/yy;@"/>
    <numFmt numFmtId="177" formatCode="[$-409]mmm\/yy;@"/>
    <numFmt numFmtId="178" formatCode="_(&quot;$&quot;* #,##0_);_(&quot;$&quot;* \(#,##0\);_(&quot;$&quot;* &quot;-&quot;_);_(@_)"/>
    <numFmt numFmtId="179" formatCode="_(&quot;$&quot;* #,##0.00_);_(&quot;$&quot;* \(#,##0.00\);_(&quot;$&quot;* &quot;-&quot;??_);_(@_)"/>
    <numFmt numFmtId="180" formatCode="_-* #,##0\ &quot;DM&quot;_-;\-* #,##0\ &quot;DM&quot;_-;_-* &quot;-&quot;\ &quot;DM&quot;_-;_-@_-"/>
    <numFmt numFmtId="181" formatCode="_-* #,##0.00\ &quot;DM&quot;_-;\-* #,##0.00\ &quot;DM&quot;_-;_-* &quot;-&quot;??\ &quot;DM&quot;_-;_-@_-"/>
    <numFmt numFmtId="182" formatCode="_(* #,##0.00_);_(* \(#,##0.00\);_(* &quot;-&quot;??_);_(@_)"/>
    <numFmt numFmtId="183" formatCode="#,##0.00_);[Red]\(#,##0.00\)"/>
    <numFmt numFmtId="184" formatCode="0.0%"/>
  </numFmts>
  <fonts count="91" x14ac:knownFonts="1">
    <font>
      <sz val="12"/>
      <name val="宋体"/>
      <charset val="134"/>
    </font>
    <font>
      <sz val="12"/>
      <name val="等线"/>
      <family val="3"/>
      <charset val="134"/>
    </font>
    <font>
      <b/>
      <sz val="12"/>
      <color theme="0"/>
      <name val="等线"/>
      <family val="3"/>
      <charset val="134"/>
    </font>
    <font>
      <b/>
      <sz val="12"/>
      <color theme="0"/>
      <name val="宋体"/>
      <family val="3"/>
      <charset val="134"/>
    </font>
    <font>
      <b/>
      <sz val="12"/>
      <color indexed="8"/>
      <name val="等线"/>
      <family val="3"/>
      <charset val="134"/>
    </font>
    <font>
      <sz val="12"/>
      <color indexed="8"/>
      <name val="等线"/>
      <family val="3"/>
      <charset val="134"/>
    </font>
    <font>
      <b/>
      <sz val="12"/>
      <color rgb="FFFF0000"/>
      <name val="等线"/>
      <family val="3"/>
      <charset val="134"/>
    </font>
    <font>
      <sz val="12"/>
      <color theme="1"/>
      <name val="等线"/>
      <family val="3"/>
      <charset val="134"/>
    </font>
    <font>
      <b/>
      <sz val="12"/>
      <name val="等线"/>
      <family val="3"/>
      <charset val="134"/>
    </font>
    <font>
      <sz val="12"/>
      <color theme="0"/>
      <name val="等线"/>
      <family val="3"/>
      <charset val="134"/>
    </font>
    <font>
      <sz val="11"/>
      <color theme="4" tint="-0.499984740745262"/>
      <name val="等线"/>
      <family val="3"/>
      <charset val="134"/>
    </font>
    <font>
      <b/>
      <sz val="12"/>
      <color theme="1"/>
      <name val="等线"/>
      <family val="3"/>
      <charset val="134"/>
    </font>
    <font>
      <b/>
      <sz val="11"/>
      <color theme="0"/>
      <name val="等线"/>
      <family val="3"/>
      <charset val="134"/>
    </font>
    <font>
      <b/>
      <sz val="11"/>
      <color indexed="8"/>
      <name val="等线"/>
      <family val="3"/>
      <charset val="134"/>
    </font>
    <font>
      <b/>
      <sz val="12"/>
      <name val="微软雅黑"/>
      <family val="2"/>
      <charset val="134"/>
    </font>
    <font>
      <sz val="12"/>
      <name val="微软雅黑"/>
      <family val="2"/>
      <charset val="134"/>
    </font>
    <font>
      <b/>
      <sz val="12"/>
      <color rgb="FF000000"/>
      <name val="等线"/>
      <family val="3"/>
      <charset val="134"/>
    </font>
    <font>
      <b/>
      <sz val="12"/>
      <color indexed="8"/>
      <name val="微软雅黑"/>
      <family val="2"/>
      <charset val="134"/>
    </font>
    <font>
      <b/>
      <sz val="12"/>
      <color indexed="8"/>
      <name val="Arial"/>
      <family val="2"/>
    </font>
    <font>
      <b/>
      <sz val="12"/>
      <name val="宋体"/>
      <family val="3"/>
      <charset val="134"/>
    </font>
    <font>
      <sz val="12"/>
      <color rgb="FF000000"/>
      <name val="等线"/>
      <family val="3"/>
      <charset val="134"/>
    </font>
    <font>
      <b/>
      <sz val="36"/>
      <color theme="0"/>
      <name val="等线"/>
      <family val="3"/>
      <charset val="134"/>
    </font>
    <font>
      <b/>
      <sz val="36"/>
      <color theme="0"/>
      <name val="宋体"/>
      <family val="3"/>
      <charset val="134"/>
    </font>
    <font>
      <b/>
      <sz val="12"/>
      <color indexed="10"/>
      <name val="等线"/>
      <family val="3"/>
      <charset val="134"/>
    </font>
    <font>
      <b/>
      <sz val="12"/>
      <color rgb="FF006600"/>
      <name val="等线"/>
      <family val="3"/>
      <charset val="134"/>
    </font>
    <font>
      <b/>
      <sz val="11"/>
      <name val="等线"/>
      <family val="3"/>
      <charset val="134"/>
    </font>
    <font>
      <sz val="10"/>
      <name val="宋体"/>
      <family val="3"/>
      <charset val="134"/>
    </font>
    <font>
      <sz val="10"/>
      <color indexed="8"/>
      <name val="等线"/>
      <family val="3"/>
      <charset val="134"/>
    </font>
    <font>
      <b/>
      <sz val="10"/>
      <color rgb="FFFF0000"/>
      <name val="等线"/>
      <family val="3"/>
      <charset val="134"/>
    </font>
    <font>
      <sz val="9"/>
      <color indexed="8"/>
      <name val="等线"/>
      <family val="3"/>
      <charset val="134"/>
    </font>
    <font>
      <sz val="9"/>
      <name val="宋体"/>
      <family val="3"/>
      <charset val="134"/>
    </font>
    <font>
      <b/>
      <sz val="10"/>
      <color theme="0"/>
      <name val="宋体"/>
      <family val="3"/>
      <charset val="134"/>
    </font>
    <font>
      <b/>
      <sz val="10"/>
      <color theme="0"/>
      <name val="Arial"/>
      <family val="2"/>
    </font>
    <font>
      <sz val="11"/>
      <name val="宋体"/>
      <family val="3"/>
      <charset val="134"/>
    </font>
    <font>
      <sz val="10"/>
      <name val="Arial"/>
      <family val="2"/>
    </font>
    <font>
      <b/>
      <sz val="12"/>
      <color rgb="FF0070C0"/>
      <name val="等线"/>
      <family val="3"/>
      <charset val="134"/>
    </font>
    <font>
      <sz val="10"/>
      <name val="等线"/>
      <family val="3"/>
      <charset val="134"/>
    </font>
    <font>
      <b/>
      <sz val="12"/>
      <color theme="3" tint="0.39857173375652333"/>
      <name val="等线"/>
      <family val="3"/>
      <charset val="134"/>
    </font>
    <font>
      <b/>
      <sz val="12"/>
      <color theme="3" tint="0.39872432630390331"/>
      <name val="等线"/>
      <family val="3"/>
      <charset val="134"/>
    </font>
    <font>
      <b/>
      <sz val="36"/>
      <name val="等线"/>
      <family val="3"/>
      <charset val="134"/>
    </font>
    <font>
      <b/>
      <sz val="36"/>
      <name val="宋体"/>
      <family val="3"/>
      <charset val="134"/>
    </font>
    <font>
      <sz val="11"/>
      <color theme="4" tint="-0.249977111117893"/>
      <name val="等线"/>
      <family val="3"/>
      <charset val="134"/>
    </font>
    <font>
      <sz val="10"/>
      <color theme="4" tint="-0.249977111117893"/>
      <name val="等线"/>
      <family val="3"/>
      <charset val="134"/>
    </font>
    <font>
      <sz val="12"/>
      <color rgb="FF003366"/>
      <name val="等线"/>
      <family val="3"/>
      <charset val="134"/>
    </font>
    <font>
      <sz val="12"/>
      <color theme="4" tint="-0.249977111117893"/>
      <name val="等线"/>
      <family val="3"/>
      <charset val="134"/>
    </font>
    <font>
      <b/>
      <sz val="18"/>
      <color theme="0"/>
      <name val="等线"/>
      <family val="3"/>
      <charset val="134"/>
    </font>
    <font>
      <b/>
      <sz val="16"/>
      <color theme="4" tint="-0.249977111117893"/>
      <name val="等线"/>
      <family val="3"/>
      <charset val="134"/>
    </font>
    <font>
      <b/>
      <sz val="14"/>
      <color theme="0"/>
      <name val="等线"/>
      <family val="3"/>
      <charset val="134"/>
    </font>
    <font>
      <b/>
      <sz val="11"/>
      <color theme="4" tint="-0.249977111117893"/>
      <name val="等线"/>
      <family val="3"/>
      <charset val="134"/>
    </font>
    <font>
      <b/>
      <sz val="12"/>
      <color theme="4" tint="-0.249977111117893"/>
      <name val="等线"/>
      <family val="3"/>
      <charset val="134"/>
    </font>
    <font>
      <b/>
      <sz val="14"/>
      <color rgb="FF800080"/>
      <name val="等线"/>
      <family val="3"/>
      <charset val="134"/>
    </font>
    <font>
      <b/>
      <sz val="14"/>
      <color theme="4" tint="-0.249977111117893"/>
      <name val="等线"/>
      <family val="3"/>
      <charset val="134"/>
    </font>
    <font>
      <sz val="11"/>
      <color theme="1"/>
      <name val="宋体"/>
      <family val="3"/>
      <charset val="134"/>
      <scheme val="minor"/>
    </font>
    <font>
      <u/>
      <sz val="12"/>
      <color indexed="12"/>
      <name val="宋体"/>
      <family val="3"/>
      <charset val="134"/>
    </font>
    <font>
      <sz val="10"/>
      <color indexed="8"/>
      <name val="Arial"/>
      <family val="2"/>
    </font>
    <font>
      <sz val="7"/>
      <name val="Small Fonts"/>
      <family val="2"/>
    </font>
    <font>
      <sz val="10"/>
      <name val="MS Sans Serif"/>
      <family val="2"/>
    </font>
    <font>
      <sz val="11"/>
      <color indexed="8"/>
      <name val="宋体"/>
      <family val="3"/>
      <charset val="134"/>
    </font>
    <font>
      <sz val="11"/>
      <color theme="1"/>
      <name val="宋体"/>
      <family val="3"/>
      <charset val="134"/>
    </font>
    <font>
      <u/>
      <sz val="11"/>
      <color theme="10"/>
      <name val="宋体"/>
      <family val="3"/>
      <charset val="134"/>
    </font>
    <font>
      <sz val="12"/>
      <name val="Times New Roman"/>
      <family val="1"/>
    </font>
    <font>
      <b/>
      <sz val="12"/>
      <color theme="3" tint="0.39988402966399123"/>
      <name val="等线"/>
      <family val="3"/>
      <charset val="134"/>
    </font>
    <font>
      <sz val="12"/>
      <color theme="3" tint="0.39988402966399123"/>
      <name val="等线"/>
      <family val="3"/>
      <charset val="134"/>
    </font>
    <font>
      <sz val="11"/>
      <color theme="3" tint="0.39988402966399123"/>
      <name val="等线"/>
      <family val="3"/>
      <charset val="134"/>
    </font>
    <font>
      <b/>
      <sz val="11"/>
      <color rgb="FFFF0000"/>
      <name val="等线"/>
      <family val="3"/>
      <charset val="134"/>
    </font>
    <font>
      <sz val="11"/>
      <color indexed="8"/>
      <name val="等线"/>
      <family val="3"/>
      <charset val="134"/>
    </font>
    <font>
      <b/>
      <sz val="12"/>
      <color theme="3" tint="0.39973143711661124"/>
      <name val="等线"/>
      <family val="3"/>
      <charset val="134"/>
    </font>
    <font>
      <b/>
      <sz val="11"/>
      <color rgb="FFFF0000"/>
      <name val="宋体"/>
      <family val="3"/>
      <charset val="134"/>
    </font>
    <font>
      <sz val="11"/>
      <name val="微软雅黑"/>
      <family val="2"/>
      <charset val="134"/>
    </font>
    <font>
      <sz val="10"/>
      <name val="微软雅黑"/>
      <family val="2"/>
      <charset val="134"/>
    </font>
    <font>
      <sz val="12"/>
      <color rgb="FFFF0000"/>
      <name val="等线"/>
      <family val="3"/>
      <charset val="134"/>
    </font>
    <font>
      <sz val="12"/>
      <color rgb="FF0070C0"/>
      <name val="等线"/>
      <family val="3"/>
      <charset val="134"/>
    </font>
    <font>
      <sz val="11"/>
      <color indexed="63"/>
      <name val="等线"/>
      <family val="3"/>
      <charset val="134"/>
    </font>
    <font>
      <sz val="9"/>
      <color indexed="63"/>
      <name val="等线"/>
      <family val="3"/>
      <charset val="134"/>
    </font>
    <font>
      <sz val="11"/>
      <color rgb="FF0070C0"/>
      <name val="等线"/>
      <family val="3"/>
      <charset val="134"/>
    </font>
    <font>
      <sz val="10"/>
      <color rgb="FF0070C0"/>
      <name val="等线"/>
      <family val="3"/>
      <charset val="134"/>
    </font>
    <font>
      <b/>
      <sz val="11"/>
      <name val="宋体"/>
      <family val="3"/>
      <charset val="134"/>
    </font>
    <font>
      <b/>
      <sz val="12"/>
      <color rgb="FFFFC000"/>
      <name val="等线"/>
      <family val="3"/>
      <charset val="134"/>
    </font>
    <font>
      <sz val="12"/>
      <color rgb="FF0066CC"/>
      <name val="微软雅黑"/>
      <family val="2"/>
      <charset val="134"/>
    </font>
    <font>
      <sz val="10"/>
      <color indexed="30"/>
      <name val="微软雅黑"/>
      <family val="2"/>
      <charset val="134"/>
    </font>
    <font>
      <sz val="12"/>
      <color indexed="8"/>
      <name val="微软雅黑"/>
      <family val="2"/>
      <charset val="134"/>
    </font>
    <font>
      <sz val="12"/>
      <color theme="3" tint="0.39857173375652333"/>
      <name val="等线"/>
      <family val="3"/>
      <charset val="134"/>
    </font>
    <font>
      <sz val="10"/>
      <color indexed="63"/>
      <name val="等线"/>
      <family val="3"/>
      <charset val="134"/>
    </font>
    <font>
      <sz val="10"/>
      <color rgb="FF000000"/>
      <name val="等线"/>
      <family val="3"/>
      <charset val="134"/>
    </font>
    <font>
      <sz val="12"/>
      <color theme="3" tint="0.39973143711661124"/>
      <name val="等线"/>
      <family val="3"/>
      <charset val="134"/>
    </font>
    <font>
      <sz val="12"/>
      <color theme="3" tint="0.39967040009765925"/>
      <name val="等线"/>
      <family val="3"/>
      <charset val="134"/>
    </font>
    <font>
      <b/>
      <sz val="12"/>
      <color theme="3" tint="0.39967040009765925"/>
      <name val="等线"/>
      <family val="3"/>
      <charset val="134"/>
    </font>
    <font>
      <sz val="12"/>
      <color theme="3" tint="0.39872432630390331"/>
      <name val="等线"/>
      <family val="3"/>
      <charset val="134"/>
    </font>
    <font>
      <b/>
      <sz val="14"/>
      <name val="等线"/>
      <family val="3"/>
      <charset val="134"/>
    </font>
    <font>
      <sz val="12"/>
      <name val="宋体"/>
      <family val="3"/>
      <charset val="134"/>
    </font>
    <font>
      <b/>
      <sz val="12"/>
      <color theme="3" tint="0.39979247413556324"/>
      <name val="等线"/>
      <family val="3"/>
      <charset val="134"/>
    </font>
  </fonts>
  <fills count="11">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FF"/>
        <bgColor indexed="64"/>
      </patternFill>
    </fill>
    <fill>
      <patternFill patternType="solid">
        <fgColor theme="4"/>
        <bgColor indexed="64"/>
      </patternFill>
    </fill>
    <fill>
      <patternFill patternType="solid">
        <fgColor theme="4" tint="0.7993408001953185"/>
        <bgColor indexed="64"/>
      </patternFill>
    </fill>
    <fill>
      <patternFill patternType="solid">
        <fgColor theme="6" tint="0.79952391125217448"/>
        <bgColor indexed="64"/>
      </patternFill>
    </fill>
    <fill>
      <patternFill patternType="solid">
        <fgColor theme="4" tint="0.79952391125217448"/>
        <bgColor indexed="64"/>
      </patternFill>
    </fill>
    <fill>
      <patternFill patternType="solid">
        <fgColor theme="6" tint="0.79979857783745845"/>
        <bgColor indexed="64"/>
      </patternFill>
    </fill>
    <fill>
      <patternFill patternType="solid">
        <fgColor theme="4" tint="0.79979857783745845"/>
        <bgColor indexed="64"/>
      </patternFill>
    </fill>
  </fills>
  <borders count="39">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indexed="9"/>
      </left>
      <right/>
      <top style="thin">
        <color indexed="9"/>
      </top>
      <bottom style="thin">
        <color indexed="22"/>
      </bottom>
      <diagonal/>
    </border>
    <border>
      <left/>
      <right/>
      <top style="thin">
        <color indexed="9"/>
      </top>
      <bottom style="thin">
        <color indexed="22"/>
      </bottom>
      <diagonal/>
    </border>
    <border>
      <left/>
      <right style="thin">
        <color indexed="9"/>
      </right>
      <top style="thin">
        <color indexed="9"/>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diagonal/>
    </border>
    <border>
      <left/>
      <right style="thin">
        <color indexed="22"/>
      </right>
      <top style="thin">
        <color indexed="22"/>
      </top>
      <bottom/>
      <diagonal/>
    </border>
    <border>
      <left style="thin">
        <color indexed="22"/>
      </left>
      <right/>
      <top/>
      <bottom style="thin">
        <color indexed="22"/>
      </bottom>
      <diagonal/>
    </border>
    <border>
      <left/>
      <right style="thin">
        <color indexed="22"/>
      </right>
      <top/>
      <bottom style="thin">
        <color indexed="22"/>
      </bottom>
      <diagonal/>
    </border>
    <border>
      <left style="thin">
        <color indexed="9"/>
      </left>
      <right/>
      <top style="thin">
        <color indexed="22"/>
      </top>
      <bottom style="thin">
        <color indexed="22"/>
      </bottom>
      <diagonal/>
    </border>
    <border>
      <left/>
      <right/>
      <top style="thin">
        <color indexed="22"/>
      </top>
      <bottom style="thin">
        <color indexed="22"/>
      </bottom>
      <diagonal/>
    </border>
    <border>
      <left/>
      <right style="thin">
        <color indexed="9"/>
      </right>
      <top style="thin">
        <color indexed="22"/>
      </top>
      <bottom style="thin">
        <color indexed="22"/>
      </bottom>
      <diagonal/>
    </border>
    <border>
      <left style="thin">
        <color theme="0"/>
      </left>
      <right/>
      <top style="thin">
        <color indexed="22"/>
      </top>
      <bottom style="thin">
        <color indexed="22"/>
      </bottom>
      <diagonal/>
    </border>
    <border>
      <left/>
      <right style="thin">
        <color theme="0"/>
      </right>
      <top style="thin">
        <color indexed="22"/>
      </top>
      <bottom style="thin">
        <color indexed="22"/>
      </bottom>
      <diagonal/>
    </border>
    <border>
      <left style="double">
        <color indexed="9"/>
      </left>
      <right/>
      <top style="thin">
        <color indexed="22"/>
      </top>
      <bottom/>
      <diagonal/>
    </border>
    <border>
      <left/>
      <right/>
      <top style="thin">
        <color indexed="22"/>
      </top>
      <bottom/>
      <diagonal/>
    </border>
    <border>
      <left/>
      <right/>
      <top style="thin">
        <color indexed="9"/>
      </top>
      <bottom/>
      <diagonal/>
    </border>
  </borders>
  <cellStyleXfs count="737">
    <xf numFmtId="176" fontId="0" fillId="0" borderId="0">
      <alignment vertical="top"/>
    </xf>
    <xf numFmtId="176" fontId="53" fillId="0" borderId="0" applyNumberFormat="0" applyFill="0" applyBorder="0" applyAlignment="0" applyProtection="0">
      <alignment vertical="top"/>
      <protection locked="0"/>
    </xf>
    <xf numFmtId="176" fontId="54" fillId="0" borderId="0">
      <alignment vertical="top"/>
    </xf>
    <xf numFmtId="177" fontId="54" fillId="0" borderId="0">
      <alignment vertical="top"/>
    </xf>
    <xf numFmtId="0" fontId="54" fillId="0" borderId="0">
      <alignment vertical="top"/>
    </xf>
    <xf numFmtId="177" fontId="54" fillId="0" borderId="0">
      <alignment vertical="top"/>
    </xf>
    <xf numFmtId="0" fontId="54" fillId="0" borderId="0">
      <alignment vertical="top"/>
    </xf>
    <xf numFmtId="177" fontId="54" fillId="0" borderId="0">
      <alignment vertical="top"/>
    </xf>
    <xf numFmtId="176" fontId="34" fillId="0" borderId="0"/>
    <xf numFmtId="177" fontId="34" fillId="0" borderId="0"/>
    <xf numFmtId="0" fontId="34" fillId="0" borderId="0"/>
    <xf numFmtId="177" fontId="34" fillId="0" borderId="0"/>
    <xf numFmtId="0" fontId="34" fillId="0" borderId="0"/>
    <xf numFmtId="177" fontId="34" fillId="0" borderId="0"/>
    <xf numFmtId="37" fontId="55" fillId="0" borderId="0"/>
    <xf numFmtId="176" fontId="56" fillId="0" borderId="0"/>
    <xf numFmtId="176" fontId="34" fillId="0" borderId="0"/>
    <xf numFmtId="178" fontId="34" fillId="0" borderId="0" applyFont="0" applyFill="0" applyBorder="0" applyAlignment="0" applyProtection="0"/>
    <xf numFmtId="179" fontId="34" fillId="0" borderId="0" applyFont="0" applyFill="0" applyBorder="0" applyAlignment="0" applyProtection="0"/>
    <xf numFmtId="180" fontId="34" fillId="0" borderId="0" applyFont="0" applyFill="0" applyBorder="0" applyAlignment="0" applyProtection="0"/>
    <xf numFmtId="181" fontId="34" fillId="0" borderId="0" applyFont="0" applyFill="0" applyBorder="0" applyAlignment="0" applyProtection="0"/>
    <xf numFmtId="9" fontId="57" fillId="0" borderId="0" applyFont="0" applyFill="0" applyBorder="0" applyAlignment="0" applyProtection="0">
      <alignment vertical="center"/>
    </xf>
    <xf numFmtId="9" fontId="57" fillId="0" borderId="0" applyFont="0" applyFill="0" applyBorder="0" applyAlignment="0" applyProtection="0">
      <alignment vertical="center"/>
    </xf>
    <xf numFmtId="9" fontId="57" fillId="0" borderId="0" applyFont="0" applyFill="0" applyBorder="0" applyAlignment="0" applyProtection="0">
      <alignment vertical="center"/>
    </xf>
    <xf numFmtId="9" fontId="57" fillId="0" borderId="0" applyFont="0" applyFill="0" applyBorder="0" applyAlignment="0" applyProtection="0">
      <alignment vertical="center"/>
    </xf>
    <xf numFmtId="9" fontId="89" fillId="0" borderId="0" applyFont="0" applyFill="0" applyBorder="0" applyAlignment="0" applyProtection="0">
      <alignment vertical="center"/>
    </xf>
    <xf numFmtId="9" fontId="89" fillId="0" borderId="0" applyFont="0" applyFill="0" applyBorder="0" applyAlignment="0" applyProtection="0">
      <alignment vertical="center"/>
    </xf>
    <xf numFmtId="9" fontId="52" fillId="0" borderId="0" applyFont="0" applyFill="0" applyBorder="0" applyAlignment="0" applyProtection="0"/>
    <xf numFmtId="9" fontId="52" fillId="0" borderId="0" applyFont="0" applyFill="0" applyBorder="0" applyAlignment="0" applyProtection="0"/>
    <xf numFmtId="176" fontId="52" fillId="0" borderId="0"/>
    <xf numFmtId="177" fontId="52" fillId="0" borderId="0"/>
    <xf numFmtId="0" fontId="52" fillId="0" borderId="0"/>
    <xf numFmtId="177" fontId="52" fillId="0" borderId="0"/>
    <xf numFmtId="177" fontId="52" fillId="0" borderId="0"/>
    <xf numFmtId="0" fontId="52" fillId="0" borderId="0"/>
    <xf numFmtId="177" fontId="52" fillId="0" borderId="0"/>
    <xf numFmtId="0" fontId="52" fillId="0" borderId="0"/>
    <xf numFmtId="177" fontId="52" fillId="0" borderId="0"/>
    <xf numFmtId="177" fontId="52" fillId="0" borderId="0"/>
    <xf numFmtId="0" fontId="52" fillId="0" borderId="0"/>
    <xf numFmtId="176" fontId="52" fillId="0" borderId="0"/>
    <xf numFmtId="0" fontId="52" fillId="0" borderId="0"/>
    <xf numFmtId="177" fontId="52" fillId="0" borderId="0"/>
    <xf numFmtId="0" fontId="52" fillId="0" borderId="0"/>
    <xf numFmtId="177" fontId="52" fillId="0" borderId="0"/>
    <xf numFmtId="177" fontId="52" fillId="0" borderId="0"/>
    <xf numFmtId="0" fontId="52" fillId="0" borderId="0"/>
    <xf numFmtId="177" fontId="52" fillId="0" borderId="0"/>
    <xf numFmtId="0" fontId="52" fillId="0" borderId="0"/>
    <xf numFmtId="0" fontId="52" fillId="0" borderId="0">
      <alignment vertical="center"/>
    </xf>
    <xf numFmtId="177" fontId="52" fillId="0" borderId="0">
      <alignment vertical="center"/>
    </xf>
    <xf numFmtId="0" fontId="52" fillId="0" borderId="0">
      <alignment vertical="center"/>
    </xf>
    <xf numFmtId="177" fontId="52" fillId="0" borderId="0">
      <alignment vertical="center"/>
    </xf>
    <xf numFmtId="177" fontId="52" fillId="0" borderId="0">
      <alignment vertical="center"/>
    </xf>
    <xf numFmtId="0" fontId="52" fillId="0" borderId="0">
      <alignment vertical="center"/>
    </xf>
    <xf numFmtId="177" fontId="52" fillId="0" borderId="0">
      <alignment vertical="center"/>
    </xf>
    <xf numFmtId="0" fontId="52" fillId="0" borderId="0">
      <alignment vertical="center"/>
    </xf>
    <xf numFmtId="176" fontId="89" fillId="0" borderId="0">
      <alignment vertical="top"/>
    </xf>
    <xf numFmtId="176" fontId="89" fillId="0" borderId="0">
      <alignment vertical="top"/>
    </xf>
    <xf numFmtId="176" fontId="89" fillId="0" borderId="0">
      <alignment vertical="top"/>
    </xf>
    <xf numFmtId="176"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6"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6" fontId="89" fillId="0" borderId="0">
      <alignment vertical="top"/>
    </xf>
    <xf numFmtId="176"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6" fontId="89" fillId="0" borderId="0">
      <alignment vertical="top"/>
    </xf>
    <xf numFmtId="176" fontId="89" fillId="0" borderId="0">
      <alignment vertical="top"/>
    </xf>
    <xf numFmtId="176" fontId="89" fillId="0" borderId="0">
      <alignment vertical="top"/>
    </xf>
    <xf numFmtId="176"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6"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6" fontId="89" fillId="0" borderId="0">
      <alignment vertical="top"/>
    </xf>
    <xf numFmtId="176"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6"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6"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6" fontId="89" fillId="0" borderId="0">
      <alignment vertical="top"/>
    </xf>
    <xf numFmtId="176" fontId="89" fillId="0" borderId="0">
      <alignment vertical="top"/>
    </xf>
    <xf numFmtId="176" fontId="89" fillId="0" borderId="0">
      <alignment vertical="top"/>
    </xf>
    <xf numFmtId="176" fontId="89" fillId="0" borderId="0">
      <alignment vertical="top"/>
    </xf>
    <xf numFmtId="176" fontId="89" fillId="0" borderId="0">
      <alignment vertical="top"/>
    </xf>
    <xf numFmtId="176" fontId="89" fillId="0" borderId="0">
      <alignment vertical="top"/>
    </xf>
    <xf numFmtId="177" fontId="52" fillId="0" borderId="0">
      <alignment vertical="center"/>
    </xf>
    <xf numFmtId="0" fontId="52" fillId="0" borderId="0">
      <alignment vertical="center"/>
    </xf>
    <xf numFmtId="177" fontId="52" fillId="0" borderId="0">
      <alignment vertical="center"/>
    </xf>
    <xf numFmtId="177" fontId="52" fillId="0" borderId="0">
      <alignment vertical="center"/>
    </xf>
    <xf numFmtId="0" fontId="52" fillId="0" borderId="0">
      <alignment vertical="center"/>
    </xf>
    <xf numFmtId="177" fontId="52" fillId="0" borderId="0">
      <alignment vertical="center"/>
    </xf>
    <xf numFmtId="177" fontId="52" fillId="0" borderId="0"/>
    <xf numFmtId="0" fontId="52" fillId="0" borderId="0"/>
    <xf numFmtId="177" fontId="52" fillId="0" borderId="0"/>
    <xf numFmtId="177" fontId="52" fillId="0" borderId="0"/>
    <xf numFmtId="0" fontId="52" fillId="0" borderId="0"/>
    <xf numFmtId="177" fontId="52" fillId="0" borderId="0"/>
    <xf numFmtId="0" fontId="52" fillId="0" borderId="0"/>
    <xf numFmtId="177" fontId="52" fillId="0" borderId="0"/>
    <xf numFmtId="0" fontId="52" fillId="0" borderId="0"/>
    <xf numFmtId="177" fontId="52" fillId="0" borderId="0"/>
    <xf numFmtId="177" fontId="52" fillId="0" borderId="0"/>
    <xf numFmtId="0" fontId="52" fillId="0" borderId="0"/>
    <xf numFmtId="177" fontId="52" fillId="0" borderId="0"/>
    <xf numFmtId="0" fontId="52" fillId="0" borderId="0"/>
    <xf numFmtId="0" fontId="89" fillId="0" borderId="0">
      <alignment vertical="top"/>
    </xf>
    <xf numFmtId="177" fontId="89" fillId="0" borderId="0">
      <alignment vertical="top"/>
    </xf>
    <xf numFmtId="177" fontId="89" fillId="0" borderId="0">
      <alignment vertical="top"/>
    </xf>
    <xf numFmtId="0" fontId="89" fillId="0" borderId="0">
      <alignment vertical="top"/>
    </xf>
    <xf numFmtId="176" fontId="89" fillId="0" borderId="0">
      <alignment vertical="top"/>
    </xf>
    <xf numFmtId="176" fontId="89" fillId="0" borderId="0">
      <alignment vertical="top"/>
    </xf>
    <xf numFmtId="176" fontId="89" fillId="0" borderId="0">
      <alignment vertical="top"/>
    </xf>
    <xf numFmtId="176" fontId="89" fillId="0" borderId="0"/>
    <xf numFmtId="176" fontId="89" fillId="0" borderId="0">
      <alignment vertical="top"/>
    </xf>
    <xf numFmtId="176" fontId="57" fillId="0" borderId="0">
      <alignment vertical="center"/>
    </xf>
    <xf numFmtId="176" fontId="52" fillId="0" borderId="0">
      <alignment vertical="center"/>
    </xf>
    <xf numFmtId="176" fontId="58" fillId="0" borderId="0">
      <alignment vertical="center"/>
    </xf>
    <xf numFmtId="177" fontId="58" fillId="0" borderId="0">
      <alignment vertical="center"/>
    </xf>
    <xf numFmtId="0" fontId="58" fillId="0" borderId="0">
      <alignment vertical="center"/>
    </xf>
    <xf numFmtId="177" fontId="58" fillId="0" borderId="0">
      <alignment vertical="center"/>
    </xf>
    <xf numFmtId="177" fontId="58" fillId="0" borderId="0">
      <alignment vertical="center"/>
    </xf>
    <xf numFmtId="0" fontId="58" fillId="0" borderId="0">
      <alignment vertical="center"/>
    </xf>
    <xf numFmtId="177" fontId="58" fillId="0" borderId="0">
      <alignment vertical="center"/>
    </xf>
    <xf numFmtId="0" fontId="58" fillId="0" borderId="0">
      <alignment vertical="center"/>
    </xf>
    <xf numFmtId="177" fontId="58" fillId="0" borderId="0">
      <alignment vertical="center"/>
    </xf>
    <xf numFmtId="177" fontId="58" fillId="0" borderId="0">
      <alignment vertical="center"/>
    </xf>
    <xf numFmtId="0" fontId="58" fillId="0" borderId="0">
      <alignment vertical="center"/>
    </xf>
    <xf numFmtId="176" fontId="58" fillId="0" borderId="0">
      <alignment vertical="center"/>
    </xf>
    <xf numFmtId="177" fontId="52" fillId="0" borderId="0">
      <alignment vertical="center"/>
    </xf>
    <xf numFmtId="0" fontId="52" fillId="0" borderId="0">
      <alignment vertical="center"/>
    </xf>
    <xf numFmtId="177" fontId="52" fillId="0" borderId="0">
      <alignment vertical="center"/>
    </xf>
    <xf numFmtId="177" fontId="52" fillId="0" borderId="0">
      <alignment vertical="center"/>
    </xf>
    <xf numFmtId="0" fontId="52" fillId="0" borderId="0">
      <alignment vertical="center"/>
    </xf>
    <xf numFmtId="177" fontId="52" fillId="0" borderId="0">
      <alignment vertical="center"/>
    </xf>
    <xf numFmtId="0" fontId="52" fillId="0" borderId="0">
      <alignment vertical="center"/>
    </xf>
    <xf numFmtId="177" fontId="52" fillId="0" borderId="0">
      <alignment vertical="center"/>
    </xf>
    <xf numFmtId="177" fontId="52" fillId="0" borderId="0">
      <alignment vertical="center"/>
    </xf>
    <xf numFmtId="0" fontId="52" fillId="0" borderId="0">
      <alignment vertical="center"/>
    </xf>
    <xf numFmtId="176" fontId="52" fillId="0" borderId="0">
      <alignment vertical="center"/>
    </xf>
    <xf numFmtId="176" fontId="57" fillId="0" borderId="0">
      <alignment vertical="center"/>
    </xf>
    <xf numFmtId="177" fontId="57" fillId="0" borderId="0">
      <alignment vertical="center"/>
    </xf>
    <xf numFmtId="0" fontId="57" fillId="0" borderId="0">
      <alignment vertical="center"/>
    </xf>
    <xf numFmtId="177" fontId="57" fillId="0" borderId="0">
      <alignment vertical="center"/>
    </xf>
    <xf numFmtId="177" fontId="57" fillId="0" borderId="0">
      <alignment vertical="center"/>
    </xf>
    <xf numFmtId="0" fontId="57" fillId="0" borderId="0">
      <alignment vertical="center"/>
    </xf>
    <xf numFmtId="177" fontId="57" fillId="0" borderId="0">
      <alignment vertical="center"/>
    </xf>
    <xf numFmtId="0" fontId="57" fillId="0" borderId="0">
      <alignment vertical="center"/>
    </xf>
    <xf numFmtId="177" fontId="57" fillId="0" borderId="0">
      <alignment vertical="center"/>
    </xf>
    <xf numFmtId="177" fontId="57" fillId="0" borderId="0">
      <alignment vertical="center"/>
    </xf>
    <xf numFmtId="0" fontId="57" fillId="0" borderId="0">
      <alignment vertical="center"/>
    </xf>
    <xf numFmtId="176" fontId="57" fillId="0" borderId="0">
      <alignment vertical="center"/>
    </xf>
    <xf numFmtId="177" fontId="57" fillId="0" borderId="0">
      <alignment vertical="center"/>
    </xf>
    <xf numFmtId="0" fontId="57" fillId="0" borderId="0">
      <alignment vertical="center"/>
    </xf>
    <xf numFmtId="177" fontId="57" fillId="0" borderId="0">
      <alignment vertical="center"/>
    </xf>
    <xf numFmtId="177" fontId="57" fillId="0" borderId="0">
      <alignment vertical="center"/>
    </xf>
    <xf numFmtId="0" fontId="57" fillId="0" borderId="0">
      <alignment vertical="center"/>
    </xf>
    <xf numFmtId="177" fontId="57" fillId="0" borderId="0">
      <alignment vertical="center"/>
    </xf>
    <xf numFmtId="0" fontId="57" fillId="0" borderId="0">
      <alignment vertical="center"/>
    </xf>
    <xf numFmtId="177" fontId="57" fillId="0" borderId="0">
      <alignment vertical="center"/>
    </xf>
    <xf numFmtId="177" fontId="57" fillId="0" borderId="0">
      <alignment vertical="center"/>
    </xf>
    <xf numFmtId="0" fontId="57" fillId="0" borderId="0">
      <alignment vertical="center"/>
    </xf>
    <xf numFmtId="176" fontId="57" fillId="0" borderId="0">
      <alignment vertical="center"/>
    </xf>
    <xf numFmtId="176" fontId="89" fillId="0" borderId="0">
      <alignment vertical="top"/>
    </xf>
    <xf numFmtId="176"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6"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6" fontId="89" fillId="0" borderId="0">
      <alignment vertical="top"/>
    </xf>
    <xf numFmtId="176"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6"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6" fontId="89" fillId="0" borderId="0">
      <alignment vertical="top"/>
    </xf>
    <xf numFmtId="176" fontId="52" fillId="0" borderId="0">
      <alignment vertical="center"/>
    </xf>
    <xf numFmtId="176" fontId="58" fillId="0" borderId="0">
      <alignment vertical="center"/>
    </xf>
    <xf numFmtId="177" fontId="58" fillId="0" borderId="0">
      <alignment vertical="center"/>
    </xf>
    <xf numFmtId="0" fontId="58" fillId="0" borderId="0">
      <alignment vertical="center"/>
    </xf>
    <xf numFmtId="177" fontId="58" fillId="0" borderId="0">
      <alignment vertical="center"/>
    </xf>
    <xf numFmtId="177" fontId="58" fillId="0" borderId="0">
      <alignment vertical="center"/>
    </xf>
    <xf numFmtId="0" fontId="58" fillId="0" borderId="0">
      <alignment vertical="center"/>
    </xf>
    <xf numFmtId="177" fontId="58" fillId="0" borderId="0">
      <alignment vertical="center"/>
    </xf>
    <xf numFmtId="0" fontId="58" fillId="0" borderId="0">
      <alignment vertical="center"/>
    </xf>
    <xf numFmtId="177" fontId="58" fillId="0" borderId="0">
      <alignment vertical="center"/>
    </xf>
    <xf numFmtId="177" fontId="58" fillId="0" borderId="0">
      <alignment vertical="center"/>
    </xf>
    <xf numFmtId="0" fontId="58" fillId="0" borderId="0">
      <alignment vertical="center"/>
    </xf>
    <xf numFmtId="176" fontId="58" fillId="0" borderId="0">
      <alignment vertical="center"/>
    </xf>
    <xf numFmtId="177" fontId="52" fillId="0" borderId="0">
      <alignment vertical="center"/>
    </xf>
    <xf numFmtId="0" fontId="52" fillId="0" borderId="0">
      <alignment vertical="center"/>
    </xf>
    <xf numFmtId="177" fontId="52" fillId="0" borderId="0">
      <alignment vertical="center"/>
    </xf>
    <xf numFmtId="177" fontId="52" fillId="0" borderId="0">
      <alignment vertical="center"/>
    </xf>
    <xf numFmtId="0" fontId="52" fillId="0" borderId="0">
      <alignment vertical="center"/>
    </xf>
    <xf numFmtId="177" fontId="52" fillId="0" borderId="0">
      <alignment vertical="center"/>
    </xf>
    <xf numFmtId="0" fontId="52" fillId="0" borderId="0">
      <alignment vertical="center"/>
    </xf>
    <xf numFmtId="177" fontId="52" fillId="0" borderId="0">
      <alignment vertical="center"/>
    </xf>
    <xf numFmtId="177" fontId="52" fillId="0" borderId="0">
      <alignment vertical="center"/>
    </xf>
    <xf numFmtId="0" fontId="52" fillId="0" borderId="0">
      <alignment vertical="center"/>
    </xf>
    <xf numFmtId="176" fontId="52" fillId="0" borderId="0">
      <alignment vertical="center"/>
    </xf>
    <xf numFmtId="176" fontId="89" fillId="0" borderId="0"/>
    <xf numFmtId="177" fontId="89" fillId="0" borderId="0"/>
    <xf numFmtId="0" fontId="89" fillId="0" borderId="0"/>
    <xf numFmtId="177" fontId="89" fillId="0" borderId="0"/>
    <xf numFmtId="177" fontId="89" fillId="0" borderId="0"/>
    <xf numFmtId="0" fontId="89" fillId="0" borderId="0"/>
    <xf numFmtId="177" fontId="89" fillId="0" borderId="0"/>
    <xf numFmtId="0" fontId="89" fillId="0" borderId="0"/>
    <xf numFmtId="177" fontId="89" fillId="0" borderId="0"/>
    <xf numFmtId="177" fontId="89" fillId="0" borderId="0"/>
    <xf numFmtId="0" fontId="89" fillId="0" borderId="0"/>
    <xf numFmtId="176" fontId="89" fillId="0" borderId="0"/>
    <xf numFmtId="177" fontId="52" fillId="0" borderId="0">
      <alignment vertical="center"/>
    </xf>
    <xf numFmtId="0" fontId="52" fillId="0" borderId="0">
      <alignment vertical="center"/>
    </xf>
    <xf numFmtId="177" fontId="52" fillId="0" borderId="0">
      <alignment vertical="center"/>
    </xf>
    <xf numFmtId="177" fontId="52" fillId="0" borderId="0">
      <alignment vertical="center"/>
    </xf>
    <xf numFmtId="0" fontId="52" fillId="0" borderId="0">
      <alignment vertical="center"/>
    </xf>
    <xf numFmtId="177" fontId="52" fillId="0" borderId="0">
      <alignment vertical="center"/>
    </xf>
    <xf numFmtId="176" fontId="57" fillId="0" borderId="0">
      <alignment vertical="center"/>
    </xf>
    <xf numFmtId="176" fontId="52" fillId="0" borderId="0">
      <alignment vertical="center"/>
    </xf>
    <xf numFmtId="176" fontId="58" fillId="0" borderId="0">
      <alignment vertical="center"/>
    </xf>
    <xf numFmtId="177" fontId="58" fillId="0" borderId="0">
      <alignment vertical="center"/>
    </xf>
    <xf numFmtId="0" fontId="58" fillId="0" borderId="0">
      <alignment vertical="center"/>
    </xf>
    <xf numFmtId="177" fontId="58" fillId="0" borderId="0">
      <alignment vertical="center"/>
    </xf>
    <xf numFmtId="177" fontId="58" fillId="0" borderId="0">
      <alignment vertical="center"/>
    </xf>
    <xf numFmtId="0" fontId="58" fillId="0" borderId="0">
      <alignment vertical="center"/>
    </xf>
    <xf numFmtId="177" fontId="58" fillId="0" borderId="0">
      <alignment vertical="center"/>
    </xf>
    <xf numFmtId="0" fontId="58" fillId="0" borderId="0">
      <alignment vertical="center"/>
    </xf>
    <xf numFmtId="177" fontId="58" fillId="0" borderId="0">
      <alignment vertical="center"/>
    </xf>
    <xf numFmtId="177" fontId="58" fillId="0" borderId="0">
      <alignment vertical="center"/>
    </xf>
    <xf numFmtId="0" fontId="58" fillId="0" borderId="0">
      <alignment vertical="center"/>
    </xf>
    <xf numFmtId="176" fontId="58" fillId="0" borderId="0">
      <alignment vertical="center"/>
    </xf>
    <xf numFmtId="177" fontId="52" fillId="0" borderId="0">
      <alignment vertical="center"/>
    </xf>
    <xf numFmtId="0" fontId="52" fillId="0" borderId="0">
      <alignment vertical="center"/>
    </xf>
    <xf numFmtId="177" fontId="52" fillId="0" borderId="0">
      <alignment vertical="center"/>
    </xf>
    <xf numFmtId="177" fontId="52" fillId="0" borderId="0">
      <alignment vertical="center"/>
    </xf>
    <xf numFmtId="0" fontId="52" fillId="0" borderId="0">
      <alignment vertical="center"/>
    </xf>
    <xf numFmtId="177" fontId="52" fillId="0" borderId="0">
      <alignment vertical="center"/>
    </xf>
    <xf numFmtId="0" fontId="52" fillId="0" borderId="0">
      <alignment vertical="center"/>
    </xf>
    <xf numFmtId="177" fontId="52" fillId="0" borderId="0">
      <alignment vertical="center"/>
    </xf>
    <xf numFmtId="177" fontId="52" fillId="0" borderId="0">
      <alignment vertical="center"/>
    </xf>
    <xf numFmtId="0" fontId="52" fillId="0" borderId="0">
      <alignment vertical="center"/>
    </xf>
    <xf numFmtId="176" fontId="52" fillId="0" borderId="0">
      <alignment vertical="center"/>
    </xf>
    <xf numFmtId="176" fontId="57" fillId="0" borderId="0">
      <alignment vertical="center"/>
    </xf>
    <xf numFmtId="177" fontId="57" fillId="0" borderId="0">
      <alignment vertical="center"/>
    </xf>
    <xf numFmtId="0" fontId="57" fillId="0" borderId="0">
      <alignment vertical="center"/>
    </xf>
    <xf numFmtId="177" fontId="57" fillId="0" borderId="0">
      <alignment vertical="center"/>
    </xf>
    <xf numFmtId="177" fontId="57" fillId="0" borderId="0">
      <alignment vertical="center"/>
    </xf>
    <xf numFmtId="0" fontId="57" fillId="0" borderId="0">
      <alignment vertical="center"/>
    </xf>
    <xf numFmtId="177" fontId="57" fillId="0" borderId="0">
      <alignment vertical="center"/>
    </xf>
    <xf numFmtId="0" fontId="57" fillId="0" borderId="0">
      <alignment vertical="center"/>
    </xf>
    <xf numFmtId="177" fontId="57" fillId="0" borderId="0">
      <alignment vertical="center"/>
    </xf>
    <xf numFmtId="177" fontId="57" fillId="0" borderId="0">
      <alignment vertical="center"/>
    </xf>
    <xf numFmtId="0" fontId="57" fillId="0" borderId="0">
      <alignment vertical="center"/>
    </xf>
    <xf numFmtId="176" fontId="57" fillId="0" borderId="0">
      <alignment vertical="center"/>
    </xf>
    <xf numFmtId="177" fontId="57" fillId="0" borderId="0">
      <alignment vertical="center"/>
    </xf>
    <xf numFmtId="0" fontId="57" fillId="0" borderId="0">
      <alignment vertical="center"/>
    </xf>
    <xf numFmtId="177" fontId="57" fillId="0" borderId="0">
      <alignment vertical="center"/>
    </xf>
    <xf numFmtId="177" fontId="57" fillId="0" borderId="0">
      <alignment vertical="center"/>
    </xf>
    <xf numFmtId="0" fontId="57" fillId="0" borderId="0">
      <alignment vertical="center"/>
    </xf>
    <xf numFmtId="177" fontId="57" fillId="0" borderId="0">
      <alignment vertical="center"/>
    </xf>
    <xf numFmtId="0" fontId="57" fillId="0" borderId="0">
      <alignment vertical="center"/>
    </xf>
    <xf numFmtId="177" fontId="57" fillId="0" borderId="0">
      <alignment vertical="center"/>
    </xf>
    <xf numFmtId="177" fontId="57" fillId="0" borderId="0">
      <alignment vertical="center"/>
    </xf>
    <xf numFmtId="0" fontId="57" fillId="0" borderId="0">
      <alignment vertical="center"/>
    </xf>
    <xf numFmtId="176" fontId="57" fillId="0" borderId="0">
      <alignment vertical="center"/>
    </xf>
    <xf numFmtId="177" fontId="89" fillId="0" borderId="0"/>
    <xf numFmtId="0" fontId="89" fillId="0" borderId="0"/>
    <xf numFmtId="177" fontId="89" fillId="0" borderId="0"/>
    <xf numFmtId="177" fontId="89" fillId="0" borderId="0"/>
    <xf numFmtId="0" fontId="89" fillId="0" borderId="0"/>
    <xf numFmtId="177" fontId="89" fillId="0" borderId="0"/>
    <xf numFmtId="0" fontId="89" fillId="0" borderId="0"/>
    <xf numFmtId="177" fontId="89" fillId="0" borderId="0"/>
    <xf numFmtId="177" fontId="89" fillId="0" borderId="0"/>
    <xf numFmtId="0" fontId="89" fillId="0" borderId="0"/>
    <xf numFmtId="176" fontId="89" fillId="0" borderId="0"/>
    <xf numFmtId="176" fontId="89" fillId="0" borderId="0">
      <alignment vertical="center"/>
    </xf>
    <xf numFmtId="176" fontId="89" fillId="0" borderId="0">
      <alignment vertical="center"/>
    </xf>
    <xf numFmtId="176" fontId="89" fillId="0" borderId="0">
      <alignment vertical="center"/>
    </xf>
    <xf numFmtId="177" fontId="89" fillId="0" borderId="0">
      <alignment vertical="center"/>
    </xf>
    <xf numFmtId="0" fontId="89" fillId="0" borderId="0">
      <alignment vertical="center"/>
    </xf>
    <xf numFmtId="177" fontId="89" fillId="0" borderId="0">
      <alignment vertical="center"/>
    </xf>
    <xf numFmtId="177" fontId="89" fillId="0" borderId="0">
      <alignment vertical="center"/>
    </xf>
    <xf numFmtId="0" fontId="89" fillId="0" borderId="0">
      <alignment vertical="center"/>
    </xf>
    <xf numFmtId="177" fontId="89" fillId="0" borderId="0">
      <alignment vertical="center"/>
    </xf>
    <xf numFmtId="0" fontId="89" fillId="0" borderId="0">
      <alignment vertical="center"/>
    </xf>
    <xf numFmtId="177" fontId="89" fillId="0" borderId="0">
      <alignment vertical="center"/>
    </xf>
    <xf numFmtId="177" fontId="89" fillId="0" borderId="0">
      <alignment vertical="center"/>
    </xf>
    <xf numFmtId="0" fontId="89" fillId="0" borderId="0">
      <alignment vertical="center"/>
    </xf>
    <xf numFmtId="176" fontId="89" fillId="0" borderId="0">
      <alignment vertical="center"/>
    </xf>
    <xf numFmtId="177" fontId="89" fillId="0" borderId="0">
      <alignment vertical="center"/>
    </xf>
    <xf numFmtId="0" fontId="89" fillId="0" borderId="0">
      <alignment vertical="center"/>
    </xf>
    <xf numFmtId="177" fontId="89" fillId="0" borderId="0">
      <alignment vertical="center"/>
    </xf>
    <xf numFmtId="177" fontId="89" fillId="0" borderId="0">
      <alignment vertical="center"/>
    </xf>
    <xf numFmtId="0" fontId="89" fillId="0" borderId="0">
      <alignment vertical="center"/>
    </xf>
    <xf numFmtId="177" fontId="89" fillId="0" borderId="0">
      <alignment vertical="center"/>
    </xf>
    <xf numFmtId="0" fontId="89" fillId="0" borderId="0">
      <alignment vertical="center"/>
    </xf>
    <xf numFmtId="177" fontId="89" fillId="0" borderId="0">
      <alignment vertical="center"/>
    </xf>
    <xf numFmtId="177" fontId="89" fillId="0" borderId="0">
      <alignment vertical="center"/>
    </xf>
    <xf numFmtId="0" fontId="89" fillId="0" borderId="0">
      <alignment vertical="center"/>
    </xf>
    <xf numFmtId="176" fontId="89" fillId="0" borderId="0">
      <alignment vertical="center"/>
    </xf>
    <xf numFmtId="176" fontId="89" fillId="0" borderId="0">
      <alignment vertical="center"/>
    </xf>
    <xf numFmtId="177" fontId="89" fillId="0" borderId="0">
      <alignment vertical="center"/>
    </xf>
    <xf numFmtId="0" fontId="89" fillId="0" borderId="0">
      <alignment vertical="center"/>
    </xf>
    <xf numFmtId="177" fontId="89" fillId="0" borderId="0">
      <alignment vertical="center"/>
    </xf>
    <xf numFmtId="177" fontId="89" fillId="0" borderId="0">
      <alignment vertical="center"/>
    </xf>
    <xf numFmtId="0" fontId="89" fillId="0" borderId="0">
      <alignment vertical="center"/>
    </xf>
    <xf numFmtId="177" fontId="89" fillId="0" borderId="0">
      <alignment vertical="center"/>
    </xf>
    <xf numFmtId="0" fontId="89" fillId="0" borderId="0">
      <alignment vertical="center"/>
    </xf>
    <xf numFmtId="177" fontId="89" fillId="0" borderId="0">
      <alignment vertical="center"/>
    </xf>
    <xf numFmtId="177" fontId="89" fillId="0" borderId="0">
      <alignment vertical="center"/>
    </xf>
    <xf numFmtId="0" fontId="89" fillId="0" borderId="0">
      <alignment vertical="center"/>
    </xf>
    <xf numFmtId="176" fontId="89" fillId="0" borderId="0">
      <alignment vertical="center"/>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center"/>
    </xf>
    <xf numFmtId="0" fontId="89" fillId="0" borderId="0">
      <alignment vertical="center"/>
    </xf>
    <xf numFmtId="177" fontId="89" fillId="0" borderId="0">
      <alignment vertical="center"/>
    </xf>
    <xf numFmtId="177" fontId="89" fillId="0" borderId="0">
      <alignment vertical="center"/>
    </xf>
    <xf numFmtId="0" fontId="89" fillId="0" borderId="0">
      <alignment vertical="center"/>
    </xf>
    <xf numFmtId="177" fontId="89" fillId="0" borderId="0">
      <alignment vertical="center"/>
    </xf>
    <xf numFmtId="0" fontId="89" fillId="0" borderId="0">
      <alignment vertical="center"/>
    </xf>
    <xf numFmtId="177" fontId="89" fillId="0" borderId="0">
      <alignment vertical="center"/>
    </xf>
    <xf numFmtId="177" fontId="89" fillId="0" borderId="0">
      <alignment vertical="center"/>
    </xf>
    <xf numFmtId="0" fontId="89" fillId="0" borderId="0">
      <alignment vertical="center"/>
    </xf>
    <xf numFmtId="176" fontId="89" fillId="0" borderId="0">
      <alignment vertical="center"/>
    </xf>
    <xf numFmtId="176" fontId="89" fillId="0" borderId="0">
      <alignment vertical="top"/>
    </xf>
    <xf numFmtId="176" fontId="89" fillId="0" borderId="0">
      <alignment vertical="top"/>
    </xf>
    <xf numFmtId="176"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6" fontId="89" fillId="0" borderId="0">
      <alignment vertical="top"/>
    </xf>
    <xf numFmtId="177" fontId="57" fillId="0" borderId="0">
      <alignment vertical="center"/>
    </xf>
    <xf numFmtId="0" fontId="57" fillId="0" borderId="0">
      <alignment vertical="center"/>
    </xf>
    <xf numFmtId="177" fontId="57" fillId="0" borderId="0">
      <alignment vertical="center"/>
    </xf>
    <xf numFmtId="177" fontId="57" fillId="0" borderId="0">
      <alignment vertical="center"/>
    </xf>
    <xf numFmtId="0" fontId="57" fillId="0" borderId="0">
      <alignment vertical="center"/>
    </xf>
    <xf numFmtId="177" fontId="57" fillId="0" borderId="0">
      <alignment vertical="center"/>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6" fontId="89" fillId="0" borderId="0">
      <alignment vertical="top"/>
    </xf>
    <xf numFmtId="176"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6"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6" fontId="89" fillId="0" borderId="0">
      <alignment vertical="top"/>
    </xf>
    <xf numFmtId="176" fontId="89" fillId="0" borderId="0">
      <alignment vertical="center"/>
    </xf>
    <xf numFmtId="176" fontId="89" fillId="0" borderId="0">
      <alignment vertical="center"/>
    </xf>
    <xf numFmtId="177" fontId="89" fillId="0" borderId="0">
      <alignment vertical="center"/>
    </xf>
    <xf numFmtId="0" fontId="89" fillId="0" borderId="0">
      <alignment vertical="center"/>
    </xf>
    <xf numFmtId="177" fontId="89" fillId="0" borderId="0">
      <alignment vertical="center"/>
    </xf>
    <xf numFmtId="177" fontId="89" fillId="0" borderId="0">
      <alignment vertical="center"/>
    </xf>
    <xf numFmtId="0" fontId="89" fillId="0" borderId="0">
      <alignment vertical="center"/>
    </xf>
    <xf numFmtId="177" fontId="89" fillId="0" borderId="0">
      <alignment vertical="center"/>
    </xf>
    <xf numFmtId="0" fontId="89" fillId="0" borderId="0">
      <alignment vertical="center"/>
    </xf>
    <xf numFmtId="177" fontId="89" fillId="0" borderId="0">
      <alignment vertical="center"/>
    </xf>
    <xf numFmtId="177" fontId="89" fillId="0" borderId="0">
      <alignment vertical="center"/>
    </xf>
    <xf numFmtId="0" fontId="89" fillId="0" borderId="0">
      <alignment vertical="center"/>
    </xf>
    <xf numFmtId="176" fontId="89" fillId="0" borderId="0">
      <alignment vertical="center"/>
    </xf>
    <xf numFmtId="177" fontId="89" fillId="0" borderId="0">
      <alignment vertical="center"/>
    </xf>
    <xf numFmtId="0" fontId="89" fillId="0" borderId="0">
      <alignment vertical="center"/>
    </xf>
    <xf numFmtId="177" fontId="89" fillId="0" borderId="0">
      <alignment vertical="center"/>
    </xf>
    <xf numFmtId="177" fontId="89" fillId="0" borderId="0">
      <alignment vertical="center"/>
    </xf>
    <xf numFmtId="0" fontId="89" fillId="0" borderId="0">
      <alignment vertical="center"/>
    </xf>
    <xf numFmtId="177" fontId="89" fillId="0" borderId="0">
      <alignment vertical="center"/>
    </xf>
    <xf numFmtId="0" fontId="89" fillId="0" borderId="0">
      <alignment vertical="center"/>
    </xf>
    <xf numFmtId="177" fontId="89" fillId="0" borderId="0">
      <alignment vertical="center"/>
    </xf>
    <xf numFmtId="177" fontId="89" fillId="0" borderId="0">
      <alignment vertical="center"/>
    </xf>
    <xf numFmtId="0" fontId="89" fillId="0" borderId="0">
      <alignment vertical="center"/>
    </xf>
    <xf numFmtId="176" fontId="89" fillId="0" borderId="0">
      <alignment vertical="center"/>
    </xf>
    <xf numFmtId="176" fontId="89" fillId="0" borderId="0">
      <alignment vertical="top"/>
    </xf>
    <xf numFmtId="176" fontId="89" fillId="0" borderId="0">
      <alignment vertical="top"/>
    </xf>
    <xf numFmtId="176"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6"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6" fontId="89" fillId="0" borderId="0">
      <alignment vertical="top"/>
    </xf>
    <xf numFmtId="176"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6"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6" fontId="89" fillId="0" borderId="0">
      <alignment vertical="top"/>
    </xf>
    <xf numFmtId="176" fontId="52" fillId="0" borderId="0">
      <alignment vertical="center"/>
    </xf>
    <xf numFmtId="176" fontId="58" fillId="0" borderId="0">
      <alignment vertical="center"/>
    </xf>
    <xf numFmtId="177" fontId="58" fillId="0" borderId="0">
      <alignment vertical="center"/>
    </xf>
    <xf numFmtId="0" fontId="58" fillId="0" borderId="0">
      <alignment vertical="center"/>
    </xf>
    <xf numFmtId="177" fontId="58" fillId="0" borderId="0">
      <alignment vertical="center"/>
    </xf>
    <xf numFmtId="177" fontId="58" fillId="0" borderId="0">
      <alignment vertical="center"/>
    </xf>
    <xf numFmtId="0" fontId="58" fillId="0" borderId="0">
      <alignment vertical="center"/>
    </xf>
    <xf numFmtId="177" fontId="58" fillId="0" borderId="0">
      <alignment vertical="center"/>
    </xf>
    <xf numFmtId="0" fontId="58" fillId="0" borderId="0">
      <alignment vertical="center"/>
    </xf>
    <xf numFmtId="177" fontId="58" fillId="0" borderId="0">
      <alignment vertical="center"/>
    </xf>
    <xf numFmtId="177" fontId="58" fillId="0" borderId="0">
      <alignment vertical="center"/>
    </xf>
    <xf numFmtId="0" fontId="58" fillId="0" borderId="0">
      <alignment vertical="center"/>
    </xf>
    <xf numFmtId="176" fontId="58" fillId="0" borderId="0">
      <alignment vertical="center"/>
    </xf>
    <xf numFmtId="177" fontId="52" fillId="0" borderId="0">
      <alignment vertical="center"/>
    </xf>
    <xf numFmtId="0" fontId="52" fillId="0" borderId="0">
      <alignment vertical="center"/>
    </xf>
    <xf numFmtId="177" fontId="52" fillId="0" borderId="0">
      <alignment vertical="center"/>
    </xf>
    <xf numFmtId="177" fontId="52" fillId="0" borderId="0">
      <alignment vertical="center"/>
    </xf>
    <xf numFmtId="0" fontId="52" fillId="0" borderId="0">
      <alignment vertical="center"/>
    </xf>
    <xf numFmtId="177" fontId="52" fillId="0" borderId="0">
      <alignment vertical="center"/>
    </xf>
    <xf numFmtId="0" fontId="52" fillId="0" borderId="0">
      <alignment vertical="center"/>
    </xf>
    <xf numFmtId="177" fontId="52" fillId="0" borderId="0">
      <alignment vertical="center"/>
    </xf>
    <xf numFmtId="177" fontId="52" fillId="0" borderId="0">
      <alignment vertical="center"/>
    </xf>
    <xf numFmtId="0" fontId="52" fillId="0" borderId="0">
      <alignment vertical="center"/>
    </xf>
    <xf numFmtId="176" fontId="52" fillId="0" borderId="0">
      <alignment vertical="center"/>
    </xf>
    <xf numFmtId="176"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7" fontId="89" fillId="0" borderId="0">
      <alignment vertical="top"/>
    </xf>
    <xf numFmtId="0" fontId="89" fillId="0" borderId="0">
      <alignment vertical="top"/>
    </xf>
    <xf numFmtId="177" fontId="89" fillId="0" borderId="0">
      <alignment vertical="top"/>
    </xf>
    <xf numFmtId="177" fontId="89" fillId="0" borderId="0">
      <alignment vertical="top"/>
    </xf>
    <xf numFmtId="0" fontId="89" fillId="0" borderId="0">
      <alignment vertical="top"/>
    </xf>
    <xf numFmtId="176" fontId="89" fillId="0" borderId="0">
      <alignment vertical="top"/>
    </xf>
    <xf numFmtId="176" fontId="52" fillId="0" borderId="0">
      <alignment vertical="center"/>
    </xf>
    <xf numFmtId="177" fontId="52" fillId="0" borderId="0">
      <alignment vertical="center"/>
    </xf>
    <xf numFmtId="0" fontId="52" fillId="0" borderId="0">
      <alignment vertical="center"/>
    </xf>
    <xf numFmtId="177" fontId="52" fillId="0" borderId="0">
      <alignment vertical="center"/>
    </xf>
    <xf numFmtId="177" fontId="52" fillId="0" borderId="0">
      <alignment vertical="center"/>
    </xf>
    <xf numFmtId="0" fontId="52" fillId="0" borderId="0">
      <alignment vertical="center"/>
    </xf>
    <xf numFmtId="177" fontId="52" fillId="0" borderId="0">
      <alignment vertical="center"/>
    </xf>
    <xf numFmtId="0" fontId="52" fillId="0" borderId="0">
      <alignment vertical="center"/>
    </xf>
    <xf numFmtId="177" fontId="52" fillId="0" borderId="0">
      <alignment vertical="center"/>
    </xf>
    <xf numFmtId="177" fontId="52" fillId="0" borderId="0">
      <alignment vertical="center"/>
    </xf>
    <xf numFmtId="0" fontId="52" fillId="0" borderId="0">
      <alignment vertical="center"/>
    </xf>
    <xf numFmtId="176" fontId="52" fillId="0" borderId="0">
      <alignment vertical="center"/>
    </xf>
    <xf numFmtId="176" fontId="54" fillId="0" borderId="0">
      <alignment vertical="top"/>
    </xf>
    <xf numFmtId="176" fontId="59" fillId="0" borderId="0" applyNumberFormat="0" applyFill="0" applyBorder="0" applyAlignment="0" applyProtection="0">
      <alignment vertical="top"/>
      <protection locked="0"/>
    </xf>
    <xf numFmtId="176" fontId="59" fillId="0" borderId="0" applyNumberFormat="0" applyFill="0" applyBorder="0" applyAlignment="0" applyProtection="0">
      <alignment vertical="top"/>
      <protection locked="0"/>
    </xf>
    <xf numFmtId="176" fontId="59" fillId="0" borderId="0" applyFill="0" applyBorder="0" applyAlignment="0" applyProtection="0">
      <alignment vertical="top"/>
      <protection locked="0"/>
    </xf>
    <xf numFmtId="177" fontId="59" fillId="0" borderId="0" applyFill="0" applyBorder="0" applyAlignment="0" applyProtection="0">
      <alignment vertical="top"/>
      <protection locked="0"/>
    </xf>
    <xf numFmtId="0" fontId="59" fillId="0" borderId="0" applyFill="0" applyBorder="0" applyAlignment="0" applyProtection="0">
      <alignment vertical="top"/>
      <protection locked="0"/>
    </xf>
    <xf numFmtId="177" fontId="59" fillId="0" borderId="0" applyFill="0" applyBorder="0" applyAlignment="0" applyProtection="0">
      <alignment vertical="top"/>
      <protection locked="0"/>
    </xf>
    <xf numFmtId="177" fontId="59" fillId="0" borderId="0" applyFill="0" applyBorder="0" applyAlignment="0" applyProtection="0">
      <alignment vertical="top"/>
      <protection locked="0"/>
    </xf>
    <xf numFmtId="0" fontId="59" fillId="0" borderId="0" applyFill="0" applyBorder="0" applyAlignment="0" applyProtection="0">
      <alignment vertical="top"/>
      <protection locked="0"/>
    </xf>
    <xf numFmtId="177" fontId="59" fillId="0" borderId="0" applyFill="0" applyBorder="0" applyAlignment="0" applyProtection="0">
      <alignment vertical="top"/>
      <protection locked="0"/>
    </xf>
    <xf numFmtId="0" fontId="59" fillId="0" borderId="0" applyFill="0" applyBorder="0" applyAlignment="0" applyProtection="0">
      <alignment vertical="top"/>
      <protection locked="0"/>
    </xf>
    <xf numFmtId="177" fontId="59" fillId="0" borderId="0" applyFill="0" applyBorder="0" applyAlignment="0" applyProtection="0">
      <alignment vertical="top"/>
      <protection locked="0"/>
    </xf>
    <xf numFmtId="177" fontId="59" fillId="0" borderId="0" applyFill="0" applyBorder="0" applyAlignment="0" applyProtection="0">
      <alignment vertical="top"/>
      <protection locked="0"/>
    </xf>
    <xf numFmtId="0" fontId="59" fillId="0" borderId="0" applyFill="0" applyBorder="0" applyAlignment="0" applyProtection="0">
      <alignment vertical="top"/>
      <protection locked="0"/>
    </xf>
    <xf numFmtId="176" fontId="59" fillId="0" borderId="0" applyFill="0" applyBorder="0" applyAlignment="0" applyProtection="0">
      <alignment vertical="top"/>
      <protection locked="0"/>
    </xf>
    <xf numFmtId="177"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177" fontId="59" fillId="0" borderId="0" applyNumberFormat="0" applyFill="0" applyBorder="0" applyAlignment="0" applyProtection="0">
      <alignment vertical="top"/>
      <protection locked="0"/>
    </xf>
    <xf numFmtId="177"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177"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177" fontId="59" fillId="0" borderId="0" applyNumberFormat="0" applyFill="0" applyBorder="0" applyAlignment="0" applyProtection="0">
      <alignment vertical="top"/>
      <protection locked="0"/>
    </xf>
    <xf numFmtId="177"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176" fontId="59" fillId="0" borderId="0" applyNumberFormat="0" applyFill="0" applyBorder="0" applyAlignment="0" applyProtection="0">
      <alignment vertical="top"/>
      <protection locked="0"/>
    </xf>
    <xf numFmtId="176" fontId="59" fillId="0" borderId="0" applyFill="0" applyBorder="0" applyAlignment="0" applyProtection="0">
      <alignment vertical="top"/>
      <protection locked="0"/>
    </xf>
    <xf numFmtId="177" fontId="59" fillId="0" borderId="0" applyFill="0" applyBorder="0" applyAlignment="0" applyProtection="0">
      <alignment vertical="top"/>
      <protection locked="0"/>
    </xf>
    <xf numFmtId="0" fontId="59" fillId="0" borderId="0" applyFill="0" applyBorder="0" applyAlignment="0" applyProtection="0">
      <alignment vertical="top"/>
      <protection locked="0"/>
    </xf>
    <xf numFmtId="177" fontId="59" fillId="0" borderId="0" applyFill="0" applyBorder="0" applyAlignment="0" applyProtection="0">
      <alignment vertical="top"/>
      <protection locked="0"/>
    </xf>
    <xf numFmtId="177" fontId="59" fillId="0" borderId="0" applyFill="0" applyBorder="0" applyAlignment="0" applyProtection="0">
      <alignment vertical="top"/>
      <protection locked="0"/>
    </xf>
    <xf numFmtId="0" fontId="59" fillId="0" borderId="0" applyFill="0" applyBorder="0" applyAlignment="0" applyProtection="0">
      <alignment vertical="top"/>
      <protection locked="0"/>
    </xf>
    <xf numFmtId="177" fontId="59" fillId="0" borderId="0" applyFill="0" applyBorder="0" applyAlignment="0" applyProtection="0">
      <alignment vertical="top"/>
      <protection locked="0"/>
    </xf>
    <xf numFmtId="0" fontId="59" fillId="0" borderId="0" applyFill="0" applyBorder="0" applyAlignment="0" applyProtection="0">
      <alignment vertical="top"/>
      <protection locked="0"/>
    </xf>
    <xf numFmtId="177" fontId="59" fillId="0" borderId="0" applyFill="0" applyBorder="0" applyAlignment="0" applyProtection="0">
      <alignment vertical="top"/>
      <protection locked="0"/>
    </xf>
    <xf numFmtId="177" fontId="59" fillId="0" borderId="0" applyFill="0" applyBorder="0" applyAlignment="0" applyProtection="0">
      <alignment vertical="top"/>
      <protection locked="0"/>
    </xf>
    <xf numFmtId="0" fontId="59" fillId="0" borderId="0" applyFill="0" applyBorder="0" applyAlignment="0" applyProtection="0">
      <alignment vertical="top"/>
      <protection locked="0"/>
    </xf>
    <xf numFmtId="176" fontId="59" fillId="0" borderId="0" applyFill="0" applyBorder="0" applyAlignment="0" applyProtection="0">
      <alignment vertical="top"/>
      <protection locked="0"/>
    </xf>
    <xf numFmtId="177"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177" fontId="59" fillId="0" borderId="0" applyNumberFormat="0" applyFill="0" applyBorder="0" applyAlignment="0" applyProtection="0">
      <alignment vertical="top"/>
      <protection locked="0"/>
    </xf>
    <xf numFmtId="177"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177"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177" fontId="59" fillId="0" borderId="0" applyNumberFormat="0" applyFill="0" applyBorder="0" applyAlignment="0" applyProtection="0">
      <alignment vertical="top"/>
      <protection locked="0"/>
    </xf>
    <xf numFmtId="177"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176" fontId="59" fillId="0" borderId="0" applyNumberFormat="0" applyFill="0" applyBorder="0" applyAlignment="0" applyProtection="0">
      <alignment vertical="top"/>
      <protection locked="0"/>
    </xf>
    <xf numFmtId="176" fontId="53" fillId="0" borderId="0" applyNumberFormat="0" applyFill="0" applyBorder="0" applyAlignment="0" applyProtection="0">
      <alignment vertical="top"/>
      <protection locked="0"/>
    </xf>
    <xf numFmtId="176" fontId="53" fillId="0" borderId="0" applyFill="0" applyBorder="0" applyAlignment="0" applyProtection="0">
      <alignment vertical="top"/>
      <protection locked="0"/>
    </xf>
    <xf numFmtId="177" fontId="53" fillId="0" borderId="0" applyFill="0" applyBorder="0" applyAlignment="0" applyProtection="0">
      <alignment vertical="top"/>
      <protection locked="0"/>
    </xf>
    <xf numFmtId="0" fontId="53" fillId="0" borderId="0" applyFill="0" applyBorder="0" applyAlignment="0" applyProtection="0">
      <alignment vertical="top"/>
      <protection locked="0"/>
    </xf>
    <xf numFmtId="177" fontId="53" fillId="0" borderId="0" applyFill="0" applyBorder="0" applyAlignment="0" applyProtection="0">
      <alignment vertical="top"/>
      <protection locked="0"/>
    </xf>
    <xf numFmtId="177" fontId="53" fillId="0" borderId="0" applyFill="0" applyBorder="0" applyAlignment="0" applyProtection="0">
      <alignment vertical="top"/>
      <protection locked="0"/>
    </xf>
    <xf numFmtId="0" fontId="53" fillId="0" borderId="0" applyFill="0" applyBorder="0" applyAlignment="0" applyProtection="0">
      <alignment vertical="top"/>
      <protection locked="0"/>
    </xf>
    <xf numFmtId="177" fontId="53" fillId="0" borderId="0" applyFill="0" applyBorder="0" applyAlignment="0" applyProtection="0">
      <alignment vertical="top"/>
      <protection locked="0"/>
    </xf>
    <xf numFmtId="0" fontId="53" fillId="0" borderId="0" applyFill="0" applyBorder="0" applyAlignment="0" applyProtection="0">
      <alignment vertical="top"/>
      <protection locked="0"/>
    </xf>
    <xf numFmtId="177" fontId="53" fillId="0" borderId="0" applyFill="0" applyBorder="0" applyAlignment="0" applyProtection="0">
      <alignment vertical="top"/>
      <protection locked="0"/>
    </xf>
    <xf numFmtId="177" fontId="53" fillId="0" borderId="0" applyFill="0" applyBorder="0" applyAlignment="0" applyProtection="0">
      <alignment vertical="top"/>
      <protection locked="0"/>
    </xf>
    <xf numFmtId="0" fontId="53" fillId="0" borderId="0" applyFill="0" applyBorder="0" applyAlignment="0" applyProtection="0">
      <alignment vertical="top"/>
      <protection locked="0"/>
    </xf>
    <xf numFmtId="176" fontId="53" fillId="0" borderId="0" applyFill="0" applyBorder="0" applyAlignment="0" applyProtection="0">
      <alignment vertical="top"/>
      <protection locked="0"/>
    </xf>
    <xf numFmtId="177"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177" fontId="53" fillId="0" borderId="0" applyNumberFormat="0" applyFill="0" applyBorder="0" applyAlignment="0" applyProtection="0">
      <alignment vertical="top"/>
      <protection locked="0"/>
    </xf>
    <xf numFmtId="177"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177"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177" fontId="53" fillId="0" borderId="0" applyNumberFormat="0" applyFill="0" applyBorder="0" applyAlignment="0" applyProtection="0">
      <alignment vertical="top"/>
      <protection locked="0"/>
    </xf>
    <xf numFmtId="177"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176" fontId="53" fillId="0" borderId="0" applyNumberFormat="0" applyFill="0" applyBorder="0" applyAlignment="0" applyProtection="0">
      <alignment vertical="top"/>
      <protection locked="0"/>
    </xf>
    <xf numFmtId="177"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177" fontId="53" fillId="0" borderId="0" applyNumberFormat="0" applyFill="0" applyBorder="0" applyAlignment="0" applyProtection="0">
      <alignment vertical="top"/>
      <protection locked="0"/>
    </xf>
    <xf numFmtId="177"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177"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177" fontId="53" fillId="0" borderId="0" applyNumberFormat="0" applyFill="0" applyBorder="0" applyAlignment="0" applyProtection="0">
      <alignment vertical="top"/>
      <protection locked="0"/>
    </xf>
    <xf numFmtId="177"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176" fontId="53" fillId="0" borderId="0" applyNumberFormat="0" applyFill="0" applyBorder="0" applyAlignment="0" applyProtection="0">
      <alignment vertical="top"/>
      <protection locked="0"/>
    </xf>
    <xf numFmtId="176" fontId="56" fillId="0" borderId="0" applyAlignment="0"/>
    <xf numFmtId="38" fontId="56" fillId="0" borderId="0" applyFont="0" applyFill="0" applyBorder="0" applyAlignment="0" applyProtection="0"/>
    <xf numFmtId="40" fontId="56" fillId="0" borderId="0" applyFont="0" applyFill="0" applyBorder="0" applyAlignment="0" applyProtection="0"/>
    <xf numFmtId="41" fontId="60" fillId="0" borderId="0" applyFont="0" applyFill="0" applyBorder="0" applyAlignment="0" applyProtection="0"/>
    <xf numFmtId="43" fontId="60" fillId="0" borderId="0" applyFont="0" applyFill="0" applyBorder="0" applyAlignment="0" applyProtection="0"/>
    <xf numFmtId="43" fontId="54"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89" fillId="0" borderId="0" applyFont="0" applyFill="0" applyBorder="0" applyAlignment="0" applyProtection="0">
      <alignment vertical="center"/>
    </xf>
    <xf numFmtId="43" fontId="57" fillId="0" borderId="0" applyFont="0" applyFill="0" applyBorder="0" applyAlignment="0" applyProtection="0">
      <alignment vertical="center"/>
    </xf>
    <xf numFmtId="43" fontId="57" fillId="0" borderId="0" applyFont="0" applyFill="0" applyBorder="0" applyAlignment="0" applyProtection="0">
      <alignment vertical="center"/>
    </xf>
    <xf numFmtId="43" fontId="57" fillId="0" borderId="0" applyFont="0" applyFill="0" applyBorder="0" applyAlignment="0" applyProtection="0">
      <alignment vertical="center"/>
    </xf>
    <xf numFmtId="43" fontId="57" fillId="0" borderId="0" applyFont="0" applyFill="0" applyBorder="0" applyAlignment="0" applyProtection="0">
      <alignment vertical="center"/>
    </xf>
    <xf numFmtId="43" fontId="57" fillId="0" borderId="0" applyFont="0" applyFill="0" applyBorder="0" applyAlignment="0" applyProtection="0">
      <alignment vertical="center"/>
    </xf>
    <xf numFmtId="43" fontId="57" fillId="0" borderId="0" applyFont="0" applyFill="0" applyBorder="0" applyAlignment="0" applyProtection="0">
      <alignment vertical="center"/>
    </xf>
    <xf numFmtId="43" fontId="57" fillId="0" borderId="0" applyFont="0" applyFill="0" applyBorder="0" applyAlignment="0" applyProtection="0">
      <alignment vertical="center"/>
    </xf>
    <xf numFmtId="43" fontId="57" fillId="0" borderId="0" applyFont="0" applyFill="0" applyBorder="0" applyAlignment="0" applyProtection="0">
      <alignment vertical="center"/>
    </xf>
    <xf numFmtId="182"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cellStyleXfs>
  <cellXfs count="446">
    <xf numFmtId="176" fontId="0" fillId="0" borderId="0" xfId="0" applyAlignment="1">
      <alignment vertical="center"/>
    </xf>
    <xf numFmtId="176" fontId="1" fillId="2" borderId="0" xfId="0" applyFont="1" applyFill="1" applyAlignment="1"/>
    <xf numFmtId="176" fontId="1" fillId="3" borderId="0" xfId="0" applyFont="1" applyFill="1" applyAlignment="1"/>
    <xf numFmtId="176" fontId="1" fillId="0" borderId="0" xfId="0" applyFont="1" applyAlignment="1"/>
    <xf numFmtId="176" fontId="1" fillId="0" borderId="0" xfId="0" applyFont="1" applyAlignment="1">
      <alignment horizontal="center"/>
    </xf>
    <xf numFmtId="176" fontId="2" fillId="2" borderId="6" xfId="0" applyFont="1" applyFill="1" applyBorder="1" applyAlignment="1">
      <alignment horizontal="center" vertical="center" wrapText="1"/>
    </xf>
    <xf numFmtId="176" fontId="2" fillId="2" borderId="6" xfId="0" applyFont="1" applyFill="1" applyBorder="1" applyAlignment="1">
      <alignment horizontal="center" vertical="center"/>
    </xf>
    <xf numFmtId="176" fontId="5" fillId="0" borderId="6" xfId="0" applyFont="1" applyBorder="1" applyAlignment="1">
      <alignment horizontal="left" vertical="center" wrapText="1"/>
    </xf>
    <xf numFmtId="3" fontId="1" fillId="0" borderId="6" xfId="0" applyNumberFormat="1" applyFont="1" applyBorder="1" applyAlignment="1">
      <alignment horizontal="center" vertical="center" wrapText="1"/>
    </xf>
    <xf numFmtId="183" fontId="6" fillId="0" borderId="6" xfId="57" applyNumberFormat="1" applyFont="1" applyBorder="1" applyAlignment="1">
      <alignment horizontal="center" vertical="center" wrapText="1"/>
    </xf>
    <xf numFmtId="184" fontId="5" fillId="4" borderId="6" xfId="0" applyNumberFormat="1" applyFont="1" applyFill="1" applyBorder="1" applyAlignment="1">
      <alignment horizontal="center" vertical="center" wrapText="1"/>
    </xf>
    <xf numFmtId="176" fontId="4" fillId="0" borderId="8" xfId="0" applyFont="1" applyBorder="1" applyAlignment="1">
      <alignment horizontal="center" vertical="center" wrapText="1"/>
    </xf>
    <xf numFmtId="176" fontId="8" fillId="3" borderId="8" xfId="0" applyFont="1" applyFill="1" applyBorder="1" applyAlignment="1">
      <alignment horizontal="center" vertical="center" wrapText="1"/>
    </xf>
    <xf numFmtId="176" fontId="0" fillId="3" borderId="0" xfId="0" applyFill="1" applyAlignment="1">
      <alignment vertical="center"/>
    </xf>
    <xf numFmtId="176" fontId="0" fillId="2" borderId="0" xfId="0" applyFill="1" applyAlignment="1">
      <alignment vertical="center"/>
    </xf>
    <xf numFmtId="176" fontId="1" fillId="0" borderId="1" xfId="57" applyFont="1" applyBorder="1" applyAlignment="1"/>
    <xf numFmtId="176" fontId="89" fillId="0" borderId="0" xfId="57" applyAlignment="1">
      <alignment vertical="center"/>
    </xf>
    <xf numFmtId="176" fontId="1" fillId="0" borderId="5" xfId="57" applyFont="1" applyBorder="1" applyAlignment="1"/>
    <xf numFmtId="176" fontId="2" fillId="2" borderId="6" xfId="57" applyFont="1" applyFill="1" applyBorder="1" applyAlignment="1">
      <alignment horizontal="center" vertical="center" wrapText="1"/>
    </xf>
    <xf numFmtId="176" fontId="2" fillId="2" borderId="6" xfId="57" applyFont="1" applyFill="1" applyBorder="1" applyAlignment="1">
      <alignment horizontal="center" vertical="center"/>
    </xf>
    <xf numFmtId="176" fontId="5" fillId="3" borderId="6" xfId="57" applyFont="1" applyFill="1" applyBorder="1" applyAlignment="1">
      <alignment horizontal="left" vertical="center" wrapText="1"/>
    </xf>
    <xf numFmtId="4" fontId="1" fillId="3" borderId="6" xfId="57" applyNumberFormat="1" applyFont="1" applyFill="1" applyBorder="1" applyAlignment="1">
      <alignment horizontal="center" vertical="center" wrapText="1"/>
    </xf>
    <xf numFmtId="4" fontId="6" fillId="3" borderId="6" xfId="57" applyNumberFormat="1" applyFont="1" applyFill="1" applyBorder="1" applyAlignment="1">
      <alignment horizontal="center" vertical="center" wrapText="1"/>
    </xf>
    <xf numFmtId="184" fontId="5" fillId="3" borderId="6" xfId="57" applyNumberFormat="1" applyFont="1" applyFill="1" applyBorder="1" applyAlignment="1">
      <alignment horizontal="center" vertical="center" wrapText="1"/>
    </xf>
    <xf numFmtId="176" fontId="1" fillId="0" borderId="6" xfId="57" applyFont="1" applyBorder="1" applyAlignment="1">
      <alignment horizontal="center" vertical="center" wrapText="1"/>
    </xf>
    <xf numFmtId="176" fontId="12" fillId="2" borderId="6" xfId="57" applyFont="1" applyFill="1" applyBorder="1" applyAlignment="1">
      <alignment horizontal="center" vertical="center" wrapText="1"/>
    </xf>
    <xf numFmtId="184" fontId="5" fillId="4" borderId="6" xfId="57" applyNumberFormat="1" applyFont="1" applyFill="1" applyBorder="1" applyAlignment="1">
      <alignment horizontal="center" vertical="center" wrapText="1"/>
    </xf>
    <xf numFmtId="176" fontId="5" fillId="0" borderId="6" xfId="57" applyFont="1" applyBorder="1" applyAlignment="1">
      <alignment horizontal="left" vertical="center" wrapText="1"/>
    </xf>
    <xf numFmtId="176" fontId="1" fillId="3" borderId="8" xfId="0" applyFont="1" applyFill="1" applyBorder="1" applyAlignment="1">
      <alignment horizontal="center" vertical="center" wrapText="1"/>
    </xf>
    <xf numFmtId="4" fontId="1" fillId="0" borderId="6" xfId="57" applyNumberFormat="1" applyFont="1" applyBorder="1" applyAlignment="1">
      <alignment horizontal="center" vertical="center" wrapText="1"/>
    </xf>
    <xf numFmtId="4" fontId="6" fillId="0" borderId="6" xfId="57" applyNumberFormat="1" applyFont="1" applyBorder="1" applyAlignment="1">
      <alignment horizontal="center" vertical="center" wrapText="1"/>
    </xf>
    <xf numFmtId="184" fontId="5" fillId="0" borderId="6" xfId="57" applyNumberFormat="1" applyFont="1" applyBorder="1" applyAlignment="1">
      <alignment horizontal="center" vertical="center" wrapText="1"/>
    </xf>
    <xf numFmtId="176" fontId="1" fillId="0" borderId="6" xfId="0" applyFont="1" applyBorder="1" applyAlignment="1">
      <alignment vertical="center"/>
    </xf>
    <xf numFmtId="176" fontId="2" fillId="0" borderId="7" xfId="57" applyFont="1" applyBorder="1" applyAlignment="1">
      <alignment horizontal="center" vertical="center"/>
    </xf>
    <xf numFmtId="176" fontId="15" fillId="0" borderId="0" xfId="0" applyFont="1" applyAlignment="1">
      <alignment vertical="center"/>
    </xf>
    <xf numFmtId="176" fontId="0" fillId="0" borderId="0" xfId="0" applyAlignment="1">
      <alignment vertical="center" wrapText="1"/>
    </xf>
    <xf numFmtId="176" fontId="5" fillId="0" borderId="11" xfId="57" applyFont="1" applyBorder="1" applyAlignment="1">
      <alignment vertical="center" wrapText="1"/>
    </xf>
    <xf numFmtId="176" fontId="5" fillId="0" borderId="6" xfId="57" applyFont="1" applyBorder="1" applyAlignment="1">
      <alignment vertical="center"/>
    </xf>
    <xf numFmtId="3" fontId="1" fillId="3" borderId="6" xfId="49" applyNumberFormat="1" applyFont="1" applyFill="1" applyBorder="1" applyAlignment="1">
      <alignment horizontal="center" vertical="center" wrapText="1"/>
    </xf>
    <xf numFmtId="183" fontId="6" fillId="3" borderId="6" xfId="57" applyNumberFormat="1" applyFont="1" applyFill="1" applyBorder="1" applyAlignment="1">
      <alignment horizontal="center" vertical="center" wrapText="1"/>
    </xf>
    <xf numFmtId="184" fontId="5" fillId="0" borderId="6" xfId="0" applyNumberFormat="1" applyFont="1" applyBorder="1" applyAlignment="1">
      <alignment horizontal="center" vertical="center" wrapText="1"/>
    </xf>
    <xf numFmtId="176" fontId="5" fillId="3" borderId="6" xfId="57" applyFont="1" applyFill="1" applyBorder="1" applyAlignment="1">
      <alignment vertical="center"/>
    </xf>
    <xf numFmtId="176" fontId="1" fillId="0" borderId="0" xfId="0" applyFont="1" applyAlignment="1">
      <alignment vertical="center"/>
    </xf>
    <xf numFmtId="176" fontId="5" fillId="3" borderId="6" xfId="0" applyFont="1" applyFill="1" applyBorder="1" applyAlignment="1">
      <alignment horizontal="left" vertical="center" wrapText="1"/>
    </xf>
    <xf numFmtId="184" fontId="5" fillId="3" borderId="6" xfId="0" applyNumberFormat="1" applyFont="1" applyFill="1" applyBorder="1" applyAlignment="1">
      <alignment horizontal="center" vertical="center" wrapText="1"/>
    </xf>
    <xf numFmtId="3" fontId="1" fillId="3" borderId="6" xfId="0" applyNumberFormat="1" applyFont="1" applyFill="1" applyBorder="1" applyAlignment="1">
      <alignment horizontal="center" vertical="center" wrapText="1"/>
    </xf>
    <xf numFmtId="176" fontId="1" fillId="0" borderId="0" xfId="0" applyFont="1" applyAlignment="1">
      <alignment horizontal="left" vertical="center"/>
    </xf>
    <xf numFmtId="176" fontId="20" fillId="0" borderId="6" xfId="0" applyFont="1" applyBorder="1" applyAlignment="1">
      <alignment horizontal="left" vertical="center" wrapText="1"/>
    </xf>
    <xf numFmtId="183" fontId="6" fillId="0" borderId="6" xfId="58" applyNumberFormat="1" applyFont="1" applyBorder="1" applyAlignment="1">
      <alignment horizontal="center" vertical="center" wrapText="1"/>
    </xf>
    <xf numFmtId="176" fontId="1" fillId="0" borderId="6" xfId="0" applyFont="1" applyBorder="1" applyAlignment="1">
      <alignment horizontal="left" vertical="center" wrapText="1"/>
    </xf>
    <xf numFmtId="176" fontId="1" fillId="0" borderId="0" xfId="57" applyFont="1" applyAlignment="1"/>
    <xf numFmtId="176" fontId="1" fillId="0" borderId="0" xfId="57" applyFont="1">
      <alignment vertical="top"/>
    </xf>
    <xf numFmtId="176" fontId="1" fillId="0" borderId="0" xfId="57" applyFont="1" applyAlignment="1">
      <alignment horizontal="center"/>
    </xf>
    <xf numFmtId="176" fontId="1" fillId="3" borderId="0" xfId="57" applyFont="1" applyFill="1" applyAlignment="1"/>
    <xf numFmtId="0" fontId="5" fillId="0" borderId="6" xfId="57" applyNumberFormat="1" applyFont="1" applyBorder="1" applyAlignment="1">
      <alignment horizontal="left" vertical="center" wrapText="1"/>
    </xf>
    <xf numFmtId="3" fontId="1" fillId="0" borderId="6" xfId="57" applyNumberFormat="1" applyFont="1" applyBorder="1" applyAlignment="1">
      <alignment horizontal="center" vertical="center" wrapText="1"/>
    </xf>
    <xf numFmtId="183" fontId="23" fillId="0" borderId="6" xfId="57" applyNumberFormat="1" applyFont="1" applyBorder="1" applyAlignment="1">
      <alignment horizontal="center" vertical="center" wrapText="1"/>
    </xf>
    <xf numFmtId="183" fontId="24" fillId="0" borderId="6" xfId="57" applyNumberFormat="1" applyFont="1" applyBorder="1" applyAlignment="1">
      <alignment horizontal="center" vertical="center" wrapText="1"/>
    </xf>
    <xf numFmtId="0" fontId="5" fillId="0" borderId="6" xfId="62" applyFont="1" applyBorder="1" applyAlignment="1">
      <alignment horizontal="left" vertical="center" wrapText="1"/>
    </xf>
    <xf numFmtId="0" fontId="5" fillId="3" borderId="6" xfId="62" applyFont="1" applyFill="1" applyBorder="1" applyAlignment="1">
      <alignment horizontal="left" vertical="center" wrapText="1"/>
    </xf>
    <xf numFmtId="3" fontId="1" fillId="3" borderId="6" xfId="62" applyNumberFormat="1" applyFont="1" applyFill="1" applyBorder="1" applyAlignment="1">
      <alignment horizontal="center" vertical="center" wrapText="1"/>
    </xf>
    <xf numFmtId="183" fontId="6" fillId="3" borderId="6" xfId="62" applyNumberFormat="1" applyFont="1" applyFill="1" applyBorder="1" applyAlignment="1">
      <alignment horizontal="center" vertical="center" wrapText="1"/>
    </xf>
    <xf numFmtId="3" fontId="1" fillId="0" borderId="6" xfId="62" applyNumberFormat="1" applyFont="1" applyBorder="1" applyAlignment="1">
      <alignment horizontal="center" vertical="center" wrapText="1"/>
    </xf>
    <xf numFmtId="183" fontId="6" fillId="0" borderId="6" xfId="62" applyNumberFormat="1" applyFont="1" applyBorder="1" applyAlignment="1">
      <alignment horizontal="center" vertical="center" wrapText="1"/>
    </xf>
    <xf numFmtId="3" fontId="1" fillId="0" borderId="6" xfId="61" applyNumberFormat="1" applyFont="1" applyBorder="1" applyAlignment="1">
      <alignment horizontal="center" vertical="center" wrapText="1"/>
    </xf>
    <xf numFmtId="183" fontId="6" fillId="0" borderId="6" xfId="61" applyNumberFormat="1" applyFont="1" applyBorder="1" applyAlignment="1">
      <alignment horizontal="center" vertical="center" wrapText="1"/>
    </xf>
    <xf numFmtId="176" fontId="5" fillId="0" borderId="6" xfId="57" applyFont="1" applyBorder="1" applyAlignment="1">
      <alignment horizontal="left" vertical="center"/>
    </xf>
    <xf numFmtId="183" fontId="1" fillId="0" borderId="6" xfId="0" applyNumberFormat="1" applyFont="1" applyBorder="1" applyAlignment="1">
      <alignment horizontal="center" vertical="center" wrapText="1"/>
    </xf>
    <xf numFmtId="4" fontId="1" fillId="0" borderId="6" xfId="0" applyNumberFormat="1" applyFont="1" applyBorder="1" applyAlignment="1">
      <alignment horizontal="center" vertical="center" wrapText="1"/>
    </xf>
    <xf numFmtId="176" fontId="26" fillId="0" borderId="0" xfId="155" applyFont="1" applyAlignment="1">
      <alignment vertical="center"/>
    </xf>
    <xf numFmtId="176" fontId="89" fillId="0" borderId="0" xfId="155" applyAlignment="1">
      <alignment vertical="center"/>
    </xf>
    <xf numFmtId="176" fontId="1" fillId="0" borderId="1" xfId="155" applyFont="1" applyBorder="1" applyAlignment="1"/>
    <xf numFmtId="176" fontId="1" fillId="0" borderId="5" xfId="155" applyFont="1" applyBorder="1" applyAlignment="1"/>
    <xf numFmtId="176" fontId="2" fillId="2" borderId="6" xfId="155" applyFont="1" applyFill="1" applyBorder="1" applyAlignment="1">
      <alignment horizontal="center" vertical="center" wrapText="1"/>
    </xf>
    <xf numFmtId="176" fontId="2" fillId="2" borderId="6" xfId="155" applyFont="1" applyFill="1" applyBorder="1" applyAlignment="1">
      <alignment horizontal="center" vertical="center"/>
    </xf>
    <xf numFmtId="176" fontId="31" fillId="5" borderId="6" xfId="155" applyFont="1" applyFill="1" applyBorder="1" applyAlignment="1">
      <alignment horizontal="center" vertical="center" wrapText="1"/>
    </xf>
    <xf numFmtId="0" fontId="32" fillId="5" borderId="6" xfId="155" applyNumberFormat="1" applyFont="1" applyFill="1" applyBorder="1" applyAlignment="1">
      <alignment horizontal="center" vertical="center" wrapText="1"/>
    </xf>
    <xf numFmtId="176" fontId="32" fillId="5" borderId="6" xfId="155" applyFont="1" applyFill="1" applyBorder="1" applyAlignment="1">
      <alignment horizontal="center" vertical="center" wrapText="1"/>
    </xf>
    <xf numFmtId="0" fontId="34" fillId="0" borderId="6" xfId="155" applyNumberFormat="1" applyFont="1" applyBorder="1" applyAlignment="1">
      <alignment horizontal="center" vertical="center" wrapText="1"/>
    </xf>
    <xf numFmtId="9" fontId="34" fillId="0" borderId="6" xfId="155" applyNumberFormat="1" applyFont="1" applyBorder="1" applyAlignment="1">
      <alignment horizontal="center" vertical="center" wrapText="1"/>
    </xf>
    <xf numFmtId="10" fontId="34" fillId="0" borderId="6" xfId="155" applyNumberFormat="1" applyFont="1" applyBorder="1" applyAlignment="1">
      <alignment horizontal="center" vertical="center" wrapText="1"/>
    </xf>
    <xf numFmtId="176" fontId="12" fillId="2" borderId="6" xfId="155" applyFont="1" applyFill="1" applyBorder="1" applyAlignment="1">
      <alignment horizontal="center" vertical="center" wrapText="1"/>
    </xf>
    <xf numFmtId="176" fontId="5" fillId="0" borderId="6" xfId="155" applyFont="1" applyBorder="1" applyAlignment="1">
      <alignment horizontal="left" vertical="center" wrapText="1"/>
    </xf>
    <xf numFmtId="4" fontId="1" fillId="0" borderId="6" xfId="155" applyNumberFormat="1" applyFont="1" applyBorder="1" applyAlignment="1">
      <alignment horizontal="center" vertical="center" wrapText="1"/>
    </xf>
    <xf numFmtId="4" fontId="6" fillId="0" borderId="6" xfId="155" applyNumberFormat="1" applyFont="1" applyBorder="1" applyAlignment="1">
      <alignment horizontal="center" vertical="center" wrapText="1"/>
    </xf>
    <xf numFmtId="184" fontId="5" fillId="0" borderId="6" xfId="155" applyNumberFormat="1" applyFont="1" applyBorder="1" applyAlignment="1">
      <alignment horizontal="center" vertical="center" wrapText="1"/>
    </xf>
    <xf numFmtId="176" fontId="5" fillId="0" borderId="6" xfId="157" applyFont="1" applyBorder="1" applyAlignment="1">
      <alignment horizontal="left" vertical="center" wrapText="1"/>
    </xf>
    <xf numFmtId="183" fontId="6" fillId="0" borderId="6" xfId="157" applyNumberFormat="1" applyFont="1" applyBorder="1" applyAlignment="1">
      <alignment horizontal="center" vertical="center" wrapText="1"/>
    </xf>
    <xf numFmtId="176" fontId="8" fillId="0" borderId="0" xfId="0" applyFont="1" applyAlignment="1">
      <alignment horizontal="center" vertical="center" wrapText="1"/>
    </xf>
    <xf numFmtId="176" fontId="5" fillId="0" borderId="0" xfId="0" applyFont="1" applyAlignment="1">
      <alignment horizontal="left" vertical="center" wrapText="1"/>
    </xf>
    <xf numFmtId="176" fontId="7" fillId="0" borderId="0" xfId="0" applyFont="1" applyAlignment="1">
      <alignment vertical="center" wrapText="1"/>
    </xf>
    <xf numFmtId="176" fontId="9" fillId="3" borderId="0" xfId="0" applyFont="1" applyFill="1" applyAlignment="1">
      <alignment horizontal="center" vertical="center"/>
    </xf>
    <xf numFmtId="176" fontId="5" fillId="0" borderId="3" xfId="0" applyFont="1" applyBorder="1" applyAlignment="1">
      <alignment horizontal="left" vertical="center" wrapText="1"/>
    </xf>
    <xf numFmtId="176" fontId="7" fillId="0" borderId="3" xfId="0" applyFont="1" applyBorder="1" applyAlignment="1">
      <alignment vertical="center" wrapText="1"/>
    </xf>
    <xf numFmtId="0" fontId="1" fillId="0" borderId="6" xfId="0" applyNumberFormat="1" applyFont="1" applyBorder="1" applyAlignment="1">
      <alignment horizontal="left" vertical="center" wrapText="1"/>
    </xf>
    <xf numFmtId="0" fontId="1" fillId="0" borderId="6" xfId="0" applyNumberFormat="1" applyFont="1" applyBorder="1" applyAlignment="1">
      <alignment horizontal="center" vertical="center" wrapText="1"/>
    </xf>
    <xf numFmtId="0" fontId="1" fillId="4" borderId="6" xfId="0" applyNumberFormat="1" applyFont="1" applyFill="1" applyBorder="1" applyAlignment="1">
      <alignment horizontal="center" vertical="center" wrapText="1"/>
    </xf>
    <xf numFmtId="176" fontId="5" fillId="6" borderId="6" xfId="0" applyFont="1" applyFill="1" applyBorder="1" applyAlignment="1">
      <alignment horizontal="left" vertical="center" wrapText="1"/>
    </xf>
    <xf numFmtId="0" fontId="1" fillId="6" borderId="6" xfId="0" applyNumberFormat="1" applyFont="1" applyFill="1" applyBorder="1" applyAlignment="1">
      <alignment horizontal="left" vertical="center" wrapText="1"/>
    </xf>
    <xf numFmtId="0" fontId="1" fillId="6" borderId="6" xfId="0" applyNumberFormat="1" applyFont="1" applyFill="1" applyBorder="1" applyAlignment="1">
      <alignment horizontal="center" vertical="center" wrapText="1"/>
    </xf>
    <xf numFmtId="176" fontId="1" fillId="6" borderId="6" xfId="0" applyFont="1" applyFill="1" applyBorder="1" applyAlignment="1">
      <alignment horizontal="left" vertical="center" wrapText="1"/>
    </xf>
    <xf numFmtId="0" fontId="5" fillId="4" borderId="6" xfId="0" applyNumberFormat="1" applyFont="1" applyFill="1" applyBorder="1" applyAlignment="1">
      <alignment horizontal="center" vertical="center" wrapText="1"/>
    </xf>
    <xf numFmtId="0" fontId="5" fillId="6" borderId="6" xfId="0" applyNumberFormat="1" applyFont="1" applyFill="1" applyBorder="1" applyAlignment="1">
      <alignment horizontal="center" vertical="center" wrapText="1"/>
    </xf>
    <xf numFmtId="176" fontId="7" fillId="6" borderId="6" xfId="0" applyFont="1" applyFill="1" applyBorder="1" applyAlignment="1">
      <alignment horizontal="left" vertical="center"/>
    </xf>
    <xf numFmtId="176" fontId="1" fillId="0" borderId="6" xfId="0" applyFont="1" applyBorder="1" applyAlignment="1">
      <alignment horizontal="left" vertical="center"/>
    </xf>
    <xf numFmtId="176" fontId="1" fillId="6" borderId="6" xfId="0" applyFont="1" applyFill="1" applyBorder="1" applyAlignment="1">
      <alignment horizontal="left" vertical="center"/>
    </xf>
    <xf numFmtId="176" fontId="1" fillId="0" borderId="6" xfId="0" applyFont="1" applyBorder="1" applyAlignment="1">
      <alignment horizontal="left" wrapText="1"/>
    </xf>
    <xf numFmtId="176" fontId="41" fillId="0" borderId="0" xfId="0" applyFont="1" applyAlignment="1">
      <alignment vertical="center"/>
    </xf>
    <xf numFmtId="176" fontId="42" fillId="0" borderId="0" xfId="0" applyFont="1" applyAlignment="1">
      <alignment vertical="center"/>
    </xf>
    <xf numFmtId="176" fontId="43" fillId="0" borderId="0" xfId="0" applyFont="1" applyAlignment="1">
      <alignment vertical="center"/>
    </xf>
    <xf numFmtId="176" fontId="44" fillId="0" borderId="0" xfId="0" applyFont="1" applyAlignment="1">
      <alignment vertical="center"/>
    </xf>
    <xf numFmtId="14" fontId="42" fillId="3" borderId="21" xfId="0" applyNumberFormat="1" applyFont="1" applyFill="1" applyBorder="1" applyAlignment="1">
      <alignment horizontal="left" vertical="center" indent="2"/>
    </xf>
    <xf numFmtId="14" fontId="42" fillId="3" borderId="19" xfId="0" applyNumberFormat="1" applyFont="1" applyFill="1" applyBorder="1" applyAlignment="1">
      <alignment horizontal="left" vertical="center" indent="2"/>
    </xf>
    <xf numFmtId="14" fontId="42" fillId="3" borderId="0" xfId="0" applyNumberFormat="1" applyFont="1" applyFill="1" applyAlignment="1">
      <alignment horizontal="left" vertical="center" indent="2"/>
    </xf>
    <xf numFmtId="184" fontId="5" fillId="7" borderId="6" xfId="155" applyNumberFormat="1" applyFont="1" applyFill="1" applyBorder="1" applyAlignment="1">
      <alignment horizontal="center" vertical="center" wrapText="1"/>
    </xf>
    <xf numFmtId="4" fontId="6" fillId="7" borderId="6" xfId="155" applyNumberFormat="1" applyFont="1" applyFill="1" applyBorder="1" applyAlignment="1">
      <alignment horizontal="center" vertical="center" wrapText="1"/>
    </xf>
    <xf numFmtId="4" fontId="1" fillId="7" borderId="6" xfId="155" applyNumberFormat="1" applyFont="1" applyFill="1" applyBorder="1" applyAlignment="1">
      <alignment horizontal="center" vertical="center" wrapText="1"/>
    </xf>
    <xf numFmtId="49" fontId="5" fillId="7" borderId="6" xfId="155" applyNumberFormat="1" applyFont="1" applyFill="1" applyBorder="1" applyAlignment="1">
      <alignment horizontal="left" vertical="center" wrapText="1"/>
    </xf>
    <xf numFmtId="4" fontId="28" fillId="8" borderId="6" xfId="155" applyNumberFormat="1" applyFont="1" applyFill="1" applyBorder="1" applyAlignment="1">
      <alignment horizontal="center" vertical="center" wrapText="1"/>
    </xf>
    <xf numFmtId="4" fontId="1" fillId="8" borderId="6" xfId="155" applyNumberFormat="1" applyFont="1" applyFill="1" applyBorder="1" applyAlignment="1">
      <alignment horizontal="center" vertical="center" wrapText="1"/>
    </xf>
    <xf numFmtId="49" fontId="27" fillId="8" borderId="6" xfId="155" applyNumberFormat="1" applyFont="1" applyFill="1" applyBorder="1" applyAlignment="1">
      <alignment horizontal="left" vertical="center" wrapText="1"/>
    </xf>
    <xf numFmtId="184" fontId="5" fillId="8" borderId="6" xfId="155" applyNumberFormat="1" applyFont="1" applyFill="1" applyBorder="1" applyAlignment="1">
      <alignment horizontal="center" vertical="center" wrapText="1"/>
    </xf>
    <xf numFmtId="4" fontId="6" fillId="8" borderId="6" xfId="155" applyNumberFormat="1" applyFont="1" applyFill="1" applyBorder="1" applyAlignment="1">
      <alignment horizontal="center" vertical="center" wrapText="1"/>
    </xf>
    <xf numFmtId="176" fontId="5" fillId="8" borderId="6" xfId="155" applyFont="1" applyFill="1" applyBorder="1" applyAlignment="1">
      <alignment horizontal="left" vertical="center" wrapText="1"/>
    </xf>
    <xf numFmtId="4" fontId="28" fillId="7" borderId="6" xfId="155" applyNumberFormat="1" applyFont="1" applyFill="1" applyBorder="1" applyAlignment="1">
      <alignment horizontal="center" vertical="center" wrapText="1"/>
    </xf>
    <xf numFmtId="49" fontId="27" fillId="7" borderId="6" xfId="155" applyNumberFormat="1" applyFont="1" applyFill="1" applyBorder="1" applyAlignment="1">
      <alignment horizontal="left" vertical="center" wrapText="1"/>
    </xf>
    <xf numFmtId="176" fontId="5" fillId="7" borderId="6" xfId="155" applyFont="1" applyFill="1" applyBorder="1" applyAlignment="1">
      <alignment horizontal="left" vertical="center" wrapText="1"/>
    </xf>
    <xf numFmtId="184" fontId="5" fillId="9" borderId="6" xfId="155" applyNumberFormat="1" applyFont="1" applyFill="1" applyBorder="1" applyAlignment="1">
      <alignment horizontal="center" vertical="center" wrapText="1"/>
    </xf>
    <xf numFmtId="4" fontId="28" fillId="9" borderId="6" xfId="155" applyNumberFormat="1" applyFont="1" applyFill="1" applyBorder="1" applyAlignment="1">
      <alignment horizontal="center" vertical="center" wrapText="1"/>
    </xf>
    <xf numFmtId="4" fontId="1" fillId="9" borderId="6" xfId="155" applyNumberFormat="1" applyFont="1" applyFill="1" applyBorder="1" applyAlignment="1">
      <alignment horizontal="center" vertical="center" wrapText="1"/>
    </xf>
    <xf numFmtId="49" fontId="27" fillId="9" borderId="6" xfId="155" applyNumberFormat="1" applyFont="1" applyFill="1" applyBorder="1" applyAlignment="1">
      <alignment horizontal="left" vertical="center" wrapText="1"/>
    </xf>
    <xf numFmtId="4" fontId="6" fillId="9" borderId="6" xfId="155" applyNumberFormat="1" applyFont="1" applyFill="1" applyBorder="1" applyAlignment="1">
      <alignment horizontal="center" vertical="center" wrapText="1"/>
    </xf>
    <xf numFmtId="49" fontId="5" fillId="9" borderId="6" xfId="155" applyNumberFormat="1" applyFont="1" applyFill="1" applyBorder="1" applyAlignment="1">
      <alignment horizontal="left" vertical="center" wrapText="1"/>
    </xf>
    <xf numFmtId="4" fontId="28" fillId="10" borderId="6" xfId="155" applyNumberFormat="1" applyFont="1" applyFill="1" applyBorder="1" applyAlignment="1">
      <alignment horizontal="center" vertical="center" wrapText="1"/>
    </xf>
    <xf numFmtId="4" fontId="36" fillId="10" borderId="6" xfId="155" applyNumberFormat="1" applyFont="1" applyFill="1" applyBorder="1" applyAlignment="1">
      <alignment horizontal="center" vertical="center" wrapText="1"/>
    </xf>
    <xf numFmtId="49" fontId="27" fillId="10" borderId="6" xfId="155" applyNumberFormat="1" applyFont="1" applyFill="1" applyBorder="1" applyAlignment="1">
      <alignment horizontal="left" vertical="center" wrapText="1"/>
    </xf>
    <xf numFmtId="184" fontId="5" fillId="10" borderId="6" xfId="155" applyNumberFormat="1" applyFont="1" applyFill="1" applyBorder="1" applyAlignment="1">
      <alignment horizontal="center" vertical="center" wrapText="1"/>
    </xf>
    <xf numFmtId="4" fontId="6" fillId="10" borderId="6" xfId="155" applyNumberFormat="1" applyFont="1" applyFill="1" applyBorder="1" applyAlignment="1">
      <alignment horizontal="center" vertical="center" wrapText="1"/>
    </xf>
    <xf numFmtId="4" fontId="1" fillId="10" borderId="6" xfId="155" applyNumberFormat="1" applyFont="1" applyFill="1" applyBorder="1" applyAlignment="1">
      <alignment horizontal="center" vertical="center" wrapText="1"/>
    </xf>
    <xf numFmtId="176" fontId="5" fillId="10" borderId="6" xfId="155" applyFont="1" applyFill="1" applyBorder="1" applyAlignment="1">
      <alignment horizontal="left" vertical="center" wrapText="1"/>
    </xf>
    <xf numFmtId="184" fontId="27" fillId="9" borderId="6" xfId="155" applyNumberFormat="1" applyFont="1" applyFill="1" applyBorder="1" applyAlignment="1">
      <alignment horizontal="center" vertical="center" wrapText="1"/>
    </xf>
    <xf numFmtId="4" fontId="36" fillId="9" borderId="6" xfId="155" applyNumberFormat="1" applyFont="1" applyFill="1" applyBorder="1" applyAlignment="1">
      <alignment horizontal="center" vertical="center" wrapText="1"/>
    </xf>
    <xf numFmtId="184" fontId="27" fillId="10" borderId="6" xfId="155" applyNumberFormat="1" applyFont="1" applyFill="1" applyBorder="1" applyAlignment="1">
      <alignment horizontal="center" vertical="center" wrapText="1"/>
    </xf>
    <xf numFmtId="49" fontId="5" fillId="8" borderId="6" xfId="155" applyNumberFormat="1" applyFont="1" applyFill="1" applyBorder="1" applyAlignment="1">
      <alignment horizontal="left" vertical="center" wrapText="1"/>
    </xf>
    <xf numFmtId="176" fontId="89" fillId="7" borderId="6" xfId="57" applyFill="1" applyBorder="1" applyAlignment="1">
      <alignment vertical="center" wrapText="1"/>
    </xf>
    <xf numFmtId="176" fontId="89" fillId="8" borderId="6" xfId="57" applyFill="1" applyBorder="1" applyAlignment="1">
      <alignment vertical="center" wrapText="1"/>
    </xf>
    <xf numFmtId="184" fontId="5" fillId="10" borderId="7" xfId="155" applyNumberFormat="1" applyFont="1" applyFill="1" applyBorder="1" applyAlignment="1">
      <alignment horizontal="center" vertical="center" wrapText="1"/>
    </xf>
    <xf numFmtId="176" fontId="48" fillId="0" borderId="27" xfId="1" applyFont="1" applyBorder="1" applyAlignment="1" applyProtection="1">
      <alignment horizontal="center" vertical="center" wrapText="1"/>
    </xf>
    <xf numFmtId="176" fontId="48" fillId="0" borderId="28" xfId="1" applyFont="1" applyBorder="1" applyAlignment="1" applyProtection="1">
      <alignment horizontal="center" vertical="center" wrapText="1"/>
    </xf>
    <xf numFmtId="176" fontId="48" fillId="0" borderId="29" xfId="1" applyFont="1" applyBorder="1" applyAlignment="1" applyProtection="1">
      <alignment horizontal="center" vertical="center" wrapText="1"/>
    </xf>
    <xf numFmtId="176" fontId="48" fillId="0" borderId="30" xfId="1" applyFont="1" applyBorder="1" applyAlignment="1" applyProtection="1">
      <alignment horizontal="center" vertical="center" wrapText="1"/>
    </xf>
    <xf numFmtId="176" fontId="48" fillId="0" borderId="27" xfId="0" applyFont="1" applyBorder="1" applyAlignment="1">
      <alignment horizontal="center" vertical="center" wrapText="1"/>
    </xf>
    <xf numFmtId="176" fontId="48" fillId="0" borderId="28" xfId="0" applyFont="1" applyBorder="1" applyAlignment="1">
      <alignment horizontal="center" vertical="center" wrapText="1"/>
    </xf>
    <xf numFmtId="176" fontId="48" fillId="0" borderId="29" xfId="0" applyFont="1" applyBorder="1" applyAlignment="1">
      <alignment horizontal="center" vertical="center" wrapText="1"/>
    </xf>
    <xf numFmtId="176" fontId="48" fillId="0" borderId="30" xfId="0" applyFont="1" applyBorder="1" applyAlignment="1">
      <alignment horizontal="center" vertical="center" wrapText="1"/>
    </xf>
    <xf numFmtId="176" fontId="48" fillId="0" borderId="34" xfId="0" applyFont="1" applyBorder="1" applyAlignment="1">
      <alignment vertical="center"/>
    </xf>
    <xf numFmtId="176" fontId="0" fillId="0" borderId="32" xfId="0" applyBorder="1" applyAlignment="1">
      <alignment vertical="center"/>
    </xf>
    <xf numFmtId="176" fontId="0" fillId="0" borderId="35" xfId="0" applyBorder="1" applyAlignment="1">
      <alignment vertical="center"/>
    </xf>
    <xf numFmtId="176" fontId="47" fillId="2" borderId="25" xfId="1" applyFont="1" applyFill="1" applyBorder="1" applyAlignment="1" applyProtection="1">
      <alignment horizontal="center" vertical="center"/>
    </xf>
    <xf numFmtId="176" fontId="47" fillId="2" borderId="26" xfId="1" applyFont="1" applyFill="1" applyBorder="1" applyAlignment="1" applyProtection="1">
      <alignment horizontal="center" vertical="center"/>
    </xf>
    <xf numFmtId="176" fontId="49" fillId="0" borderId="32" xfId="0" applyFont="1" applyBorder="1" applyAlignment="1">
      <alignment vertical="center"/>
    </xf>
    <xf numFmtId="176" fontId="0" fillId="0" borderId="33" xfId="0" applyBorder="1" applyAlignment="1">
      <alignment vertical="center"/>
    </xf>
    <xf numFmtId="176" fontId="42" fillId="0" borderId="21" xfId="0" applyFont="1" applyBorder="1" applyAlignment="1">
      <alignment horizontal="left" vertical="center"/>
    </xf>
    <xf numFmtId="176" fontId="42" fillId="0" borderId="19" xfId="0" applyFont="1" applyBorder="1" applyAlignment="1">
      <alignment horizontal="left" vertical="center"/>
    </xf>
    <xf numFmtId="176" fontId="42" fillId="0" borderId="20" xfId="0" applyFont="1" applyBorder="1" applyAlignment="1">
      <alignment horizontal="left" vertical="center"/>
    </xf>
    <xf numFmtId="14" fontId="42" fillId="3" borderId="21" xfId="0" applyNumberFormat="1" applyFont="1" applyFill="1" applyBorder="1" applyAlignment="1">
      <alignment horizontal="left" vertical="center" indent="2"/>
    </xf>
    <xf numFmtId="14" fontId="42" fillId="3" borderId="19" xfId="0" applyNumberFormat="1" applyFont="1" applyFill="1" applyBorder="1" applyAlignment="1">
      <alignment horizontal="left" vertical="center" indent="2"/>
    </xf>
    <xf numFmtId="14" fontId="42" fillId="3" borderId="38" xfId="0" applyNumberFormat="1" applyFont="1" applyFill="1" applyBorder="1" applyAlignment="1">
      <alignment horizontal="left" vertical="center" indent="2"/>
    </xf>
    <xf numFmtId="176" fontId="44" fillId="3" borderId="0" xfId="0" applyFont="1" applyFill="1" applyAlignment="1">
      <alignment vertical="center"/>
    </xf>
    <xf numFmtId="176" fontId="0" fillId="0" borderId="0" xfId="0" applyAlignment="1">
      <alignment vertical="center"/>
    </xf>
    <xf numFmtId="176" fontId="44" fillId="0" borderId="0" xfId="0" applyFont="1" applyAlignment="1">
      <alignment vertical="center"/>
    </xf>
    <xf numFmtId="176" fontId="0" fillId="0" borderId="17" xfId="0" applyBorder="1" applyAlignment="1">
      <alignment vertical="center"/>
    </xf>
    <xf numFmtId="176" fontId="48" fillId="0" borderId="0" xfId="0" applyFont="1" applyAlignment="1">
      <alignment horizontal="center" vertical="center" wrapText="1"/>
    </xf>
    <xf numFmtId="176" fontId="48" fillId="0" borderId="0" xfId="0" applyFont="1" applyAlignment="1">
      <alignment horizontal="center" vertical="center"/>
    </xf>
    <xf numFmtId="176" fontId="42" fillId="3" borderId="36" xfId="0" applyFont="1" applyFill="1" applyBorder="1" applyAlignment="1">
      <alignment vertical="center"/>
    </xf>
    <xf numFmtId="176" fontId="0" fillId="3" borderId="37" xfId="0" applyFill="1" applyBorder="1" applyAlignment="1">
      <alignment vertical="center"/>
    </xf>
    <xf numFmtId="176" fontId="51" fillId="3" borderId="16" xfId="1" applyFont="1" applyFill="1" applyBorder="1" applyAlignment="1" applyProtection="1">
      <alignment horizontal="right" vertical="center"/>
    </xf>
    <xf numFmtId="176" fontId="51" fillId="3" borderId="17" xfId="1" applyFont="1" applyFill="1" applyBorder="1" applyAlignment="1" applyProtection="1">
      <alignment horizontal="right" vertical="center"/>
    </xf>
    <xf numFmtId="176" fontId="51" fillId="3" borderId="18" xfId="1" applyFont="1" applyFill="1" applyBorder="1" applyAlignment="1" applyProtection="1">
      <alignment horizontal="right" vertical="center"/>
    </xf>
    <xf numFmtId="176" fontId="44" fillId="0" borderId="21" xfId="0" applyFont="1" applyBorder="1" applyAlignment="1">
      <alignment horizontal="center" vertical="center"/>
    </xf>
    <xf numFmtId="176" fontId="44" fillId="0" borderId="19" xfId="0" applyFont="1" applyBorder="1" applyAlignment="1">
      <alignment horizontal="center" vertical="center"/>
    </xf>
    <xf numFmtId="176" fontId="44" fillId="0" borderId="20" xfId="0" applyFont="1" applyBorder="1" applyAlignment="1">
      <alignment horizontal="center" vertical="center"/>
    </xf>
    <xf numFmtId="176" fontId="49" fillId="0" borderId="31" xfId="0" applyFont="1" applyBorder="1" applyAlignment="1">
      <alignment vertical="center"/>
    </xf>
    <xf numFmtId="176" fontId="47" fillId="2" borderId="0" xfId="0" applyFont="1" applyFill="1" applyAlignment="1">
      <alignment horizontal="center" vertical="center"/>
    </xf>
    <xf numFmtId="176" fontId="50" fillId="2" borderId="26" xfId="1" applyFont="1" applyFill="1" applyBorder="1" applyAlignment="1" applyProtection="1">
      <alignment horizontal="center" vertical="center"/>
    </xf>
    <xf numFmtId="176" fontId="44" fillId="0" borderId="16" xfId="0" applyFont="1" applyBorder="1" applyAlignment="1">
      <alignment vertical="center"/>
    </xf>
    <xf numFmtId="176" fontId="0" fillId="0" borderId="18" xfId="0" applyBorder="1" applyAlignment="1">
      <alignment vertical="center"/>
    </xf>
    <xf numFmtId="176" fontId="45" fillId="2" borderId="19" xfId="0" applyFont="1" applyFill="1" applyBorder="1" applyAlignment="1">
      <alignment horizontal="center" vertical="center"/>
    </xf>
    <xf numFmtId="176" fontId="45" fillId="2" borderId="20" xfId="0" applyFont="1" applyFill="1" applyBorder="1" applyAlignment="1">
      <alignment horizontal="center" vertical="center"/>
    </xf>
    <xf numFmtId="176" fontId="46" fillId="0" borderId="21" xfId="0" applyFont="1" applyBorder="1" applyAlignment="1">
      <alignment horizontal="center" vertical="center"/>
    </xf>
    <xf numFmtId="176" fontId="46" fillId="0" borderId="19" xfId="0" applyFont="1" applyBorder="1" applyAlignment="1">
      <alignment horizontal="center" vertical="center"/>
    </xf>
    <xf numFmtId="176" fontId="46" fillId="0" borderId="20" xfId="0" applyFont="1" applyBorder="1" applyAlignment="1">
      <alignment horizontal="center" vertical="center"/>
    </xf>
    <xf numFmtId="14" fontId="42" fillId="0" borderId="22" xfId="0" applyNumberFormat="1" applyFont="1" applyBorder="1" applyAlignment="1">
      <alignment horizontal="center" vertical="center"/>
    </xf>
    <xf numFmtId="14" fontId="42" fillId="0" borderId="23" xfId="0" applyNumberFormat="1" applyFont="1" applyBorder="1" applyAlignment="1">
      <alignment horizontal="center" vertical="center"/>
    </xf>
    <xf numFmtId="14" fontId="42" fillId="0" borderId="24" xfId="0" applyNumberFormat="1" applyFont="1" applyBorder="1" applyAlignment="1">
      <alignment horizontal="center" vertical="center"/>
    </xf>
    <xf numFmtId="176" fontId="1" fillId="0" borderId="6" xfId="0" applyFont="1" applyBorder="1" applyAlignment="1">
      <alignment horizontal="left" vertical="center" wrapText="1"/>
    </xf>
    <xf numFmtId="176" fontId="1" fillId="6" borderId="6" xfId="0" applyFont="1" applyFill="1" applyBorder="1" applyAlignment="1">
      <alignment horizontal="left" vertical="center" wrapText="1"/>
    </xf>
    <xf numFmtId="176" fontId="5" fillId="0" borderId="6" xfId="0" applyFont="1" applyBorder="1" applyAlignment="1">
      <alignment horizontal="left" vertical="center" wrapText="1"/>
    </xf>
    <xf numFmtId="176" fontId="7" fillId="0" borderId="6" xfId="0" applyFont="1" applyBorder="1" applyAlignment="1">
      <alignment horizontal="left" vertical="center"/>
    </xf>
    <xf numFmtId="176" fontId="1" fillId="0" borderId="6" xfId="0" applyFont="1" applyBorder="1" applyAlignment="1">
      <alignment horizontal="left" vertical="center"/>
    </xf>
    <xf numFmtId="176" fontId="21" fillId="2" borderId="6" xfId="0" applyFont="1" applyFill="1" applyBorder="1" applyAlignment="1">
      <alignment horizontal="left" vertical="center" wrapText="1"/>
    </xf>
    <xf numFmtId="176" fontId="39" fillId="2" borderId="6" xfId="0" applyFont="1" applyFill="1" applyBorder="1" applyAlignment="1">
      <alignment horizontal="left" vertical="center"/>
    </xf>
    <xf numFmtId="176" fontId="40" fillId="2" borderId="6" xfId="0" applyFont="1" applyFill="1" applyBorder="1" applyAlignment="1">
      <alignment horizontal="left" vertical="center"/>
    </xf>
    <xf numFmtId="0" fontId="5" fillId="4" borderId="6" xfId="0" applyNumberFormat="1" applyFont="1" applyFill="1" applyBorder="1" applyAlignment="1">
      <alignment horizontal="left" vertical="center" wrapText="1"/>
    </xf>
    <xf numFmtId="176" fontId="0" fillId="0" borderId="6" xfId="0" applyBorder="1" applyAlignment="1">
      <alignment horizontal="left" vertical="center" wrapText="1"/>
    </xf>
    <xf numFmtId="176" fontId="1" fillId="2" borderId="6" xfId="0" applyFont="1" applyFill="1" applyBorder="1" applyAlignment="1"/>
    <xf numFmtId="176" fontId="0" fillId="2" borderId="6" xfId="0" applyFill="1" applyBorder="1" applyAlignment="1"/>
    <xf numFmtId="176" fontId="1" fillId="0" borderId="6" xfId="0" applyFont="1" applyBorder="1" applyAlignment="1"/>
    <xf numFmtId="176" fontId="0" fillId="0" borderId="6" xfId="0" applyBorder="1" applyAlignment="1"/>
    <xf numFmtId="0" fontId="1" fillId="0" borderId="6" xfId="0" applyNumberFormat="1" applyFont="1" applyBorder="1" applyAlignment="1">
      <alignment horizontal="left" vertical="center" wrapText="1"/>
    </xf>
    <xf numFmtId="176" fontId="5" fillId="0" borderId="6" xfId="0" applyFont="1" applyBorder="1" applyAlignment="1">
      <alignment horizontal="left" vertical="center"/>
    </xf>
    <xf numFmtId="176" fontId="7" fillId="0" borderId="6" xfId="0" applyFont="1" applyBorder="1" applyAlignment="1">
      <alignment horizontal="left" vertical="center" wrapText="1"/>
    </xf>
    <xf numFmtId="176" fontId="5" fillId="6" borderId="6" xfId="0" applyFont="1" applyFill="1" applyBorder="1" applyAlignment="1">
      <alignment horizontal="left" vertical="center" wrapText="1"/>
    </xf>
    <xf numFmtId="0" fontId="5" fillId="6" borderId="6" xfId="0" applyNumberFormat="1" applyFont="1" applyFill="1" applyBorder="1" applyAlignment="1">
      <alignment horizontal="left" vertical="center" wrapText="1"/>
    </xf>
    <xf numFmtId="176" fontId="0" fillId="0" borderId="3" xfId="0" applyBorder="1" applyAlignment="1">
      <alignment vertical="center"/>
    </xf>
    <xf numFmtId="0" fontId="1" fillId="6" borderId="6" xfId="0" applyNumberFormat="1" applyFont="1" applyFill="1" applyBorder="1" applyAlignment="1">
      <alignment horizontal="left" vertical="center" wrapText="1"/>
    </xf>
    <xf numFmtId="176" fontId="2" fillId="2" borderId="2" xfId="0" applyFont="1" applyFill="1" applyBorder="1" applyAlignment="1">
      <alignment horizontal="left" vertical="center" wrapText="1"/>
    </xf>
    <xf numFmtId="176" fontId="0" fillId="2" borderId="3" xfId="0" applyFill="1" applyBorder="1" applyAlignment="1">
      <alignment horizontal="left" vertical="center"/>
    </xf>
    <xf numFmtId="176" fontId="0" fillId="2" borderId="4" xfId="0" applyFill="1" applyBorder="1" applyAlignment="1">
      <alignment horizontal="left" vertical="center"/>
    </xf>
    <xf numFmtId="176" fontId="0" fillId="2" borderId="1" xfId="0" applyFill="1" applyBorder="1" applyAlignment="1">
      <alignment horizontal="left" vertical="center"/>
    </xf>
    <xf numFmtId="176" fontId="0" fillId="2" borderId="0" xfId="0" applyFill="1" applyAlignment="1">
      <alignment horizontal="left" vertical="center"/>
    </xf>
    <xf numFmtId="176" fontId="0" fillId="2" borderId="5" xfId="0" applyFill="1" applyBorder="1" applyAlignment="1">
      <alignment horizontal="left" vertical="center"/>
    </xf>
    <xf numFmtId="176" fontId="1" fillId="0" borderId="1" xfId="0" applyFont="1" applyBorder="1" applyAlignment="1">
      <alignment horizontal="left" vertical="center" wrapText="1"/>
    </xf>
    <xf numFmtId="176" fontId="1" fillId="0" borderId="0" xfId="0" applyFont="1" applyAlignment="1">
      <alignment horizontal="left" vertical="center" wrapText="1"/>
    </xf>
    <xf numFmtId="176" fontId="1" fillId="0" borderId="5" xfId="0" applyFont="1" applyBorder="1" applyAlignment="1">
      <alignment horizontal="left" vertical="center" wrapText="1"/>
    </xf>
    <xf numFmtId="176" fontId="37" fillId="0" borderId="6" xfId="0" applyFont="1" applyBorder="1" applyAlignment="1">
      <alignment horizontal="left" vertical="center" wrapText="1"/>
    </xf>
    <xf numFmtId="176" fontId="7" fillId="0" borderId="6" xfId="0" applyFont="1" applyBorder="1" applyAlignment="1">
      <alignment vertical="center" wrapText="1"/>
    </xf>
    <xf numFmtId="176" fontId="1" fillId="2" borderId="1" xfId="0" applyFont="1" applyFill="1" applyBorder="1" applyAlignment="1"/>
    <xf numFmtId="176" fontId="0" fillId="2" borderId="0" xfId="0" applyFill="1" applyAlignment="1"/>
    <xf numFmtId="176" fontId="0" fillId="2" borderId="5" xfId="0" applyFill="1" applyBorder="1" applyAlignment="1"/>
    <xf numFmtId="176" fontId="1" fillId="0" borderId="1" xfId="0" applyFont="1" applyBorder="1" applyAlignment="1">
      <alignment horizontal="center"/>
    </xf>
    <xf numFmtId="176" fontId="1" fillId="0" borderId="0" xfId="0" applyFont="1" applyAlignment="1">
      <alignment horizontal="center"/>
    </xf>
    <xf numFmtId="176" fontId="38" fillId="0" borderId="6" xfId="0" applyFont="1" applyBorder="1" applyAlignment="1">
      <alignment horizontal="left" vertical="center" wrapText="1"/>
    </xf>
    <xf numFmtId="176" fontId="2" fillId="0" borderId="7" xfId="0" applyFont="1" applyBorder="1" applyAlignment="1">
      <alignment horizontal="center" vertical="center" wrapText="1"/>
    </xf>
    <xf numFmtId="176" fontId="0" fillId="0" borderId="8" xfId="0" applyBorder="1" applyAlignment="1">
      <alignment horizontal="center" vertical="center" wrapText="1"/>
    </xf>
    <xf numFmtId="176" fontId="0" fillId="0" borderId="9" xfId="0" applyBorder="1" applyAlignment="1">
      <alignment horizontal="center" vertical="center" wrapText="1"/>
    </xf>
    <xf numFmtId="176" fontId="4" fillId="0" borderId="7" xfId="0" applyFont="1" applyBorder="1" applyAlignment="1">
      <alignment horizontal="center" vertical="center" wrapText="1"/>
    </xf>
    <xf numFmtId="176" fontId="4" fillId="0" borderId="8" xfId="0" applyFont="1" applyBorder="1" applyAlignment="1">
      <alignment horizontal="center" vertical="center" wrapText="1"/>
    </xf>
    <xf numFmtId="176" fontId="4" fillId="0" borderId="9" xfId="0" applyFont="1" applyBorder="1" applyAlignment="1">
      <alignment horizontal="center" vertical="center" wrapText="1"/>
    </xf>
    <xf numFmtId="176" fontId="7" fillId="0" borderId="7" xfId="0" applyFont="1" applyBorder="1" applyAlignment="1">
      <alignment horizontal="center" vertical="center" wrapText="1"/>
    </xf>
    <xf numFmtId="176" fontId="7" fillId="0" borderId="8" xfId="0" applyFont="1" applyBorder="1" applyAlignment="1">
      <alignment horizontal="center" vertical="center" wrapText="1"/>
    </xf>
    <xf numFmtId="176" fontId="7" fillId="0" borderId="9" xfId="0" applyFont="1" applyBorder="1" applyAlignment="1">
      <alignment horizontal="center" vertical="center" wrapText="1"/>
    </xf>
    <xf numFmtId="176" fontId="1" fillId="0" borderId="6" xfId="0" applyFont="1" applyBorder="1" applyAlignment="1">
      <alignment horizontal="center" vertical="center" wrapText="1"/>
    </xf>
    <xf numFmtId="176" fontId="1" fillId="0" borderId="6" xfId="0" applyFont="1" applyBorder="1" applyAlignment="1">
      <alignment horizontal="center" vertical="center"/>
    </xf>
    <xf numFmtId="176" fontId="10" fillId="0" borderId="3" xfId="0" applyFont="1" applyBorder="1" applyAlignment="1">
      <alignment horizontal="right"/>
    </xf>
    <xf numFmtId="49" fontId="20" fillId="0" borderId="6" xfId="155" applyNumberFormat="1" applyFont="1" applyBorder="1" applyAlignment="1">
      <alignment horizontal="left" vertical="center" wrapText="1"/>
    </xf>
    <xf numFmtId="49" fontId="5" fillId="0" borderId="6" xfId="155" applyNumberFormat="1" applyFont="1" applyBorder="1" applyAlignment="1">
      <alignment horizontal="left" vertical="center" wrapText="1"/>
    </xf>
    <xf numFmtId="176" fontId="1" fillId="2" borderId="1" xfId="155" applyFont="1" applyFill="1" applyBorder="1" applyAlignment="1"/>
    <xf numFmtId="176" fontId="89" fillId="2" borderId="0" xfId="155" applyFill="1" applyAlignment="1"/>
    <xf numFmtId="176" fontId="89" fillId="2" borderId="5" xfId="155" applyFill="1" applyBorder="1" applyAlignment="1"/>
    <xf numFmtId="176" fontId="35" fillId="0" borderId="6" xfId="155" applyFont="1" applyBorder="1" applyAlignment="1">
      <alignment horizontal="left" vertical="center" wrapText="1"/>
    </xf>
    <xf numFmtId="176" fontId="1" fillId="0" borderId="6" xfId="155" applyFont="1" applyBorder="1" applyAlignment="1">
      <alignment vertical="center" wrapText="1"/>
    </xf>
    <xf numFmtId="176" fontId="20" fillId="0" borderId="6" xfId="155" applyFont="1" applyBorder="1" applyAlignment="1">
      <alignment horizontal="left" vertical="center" wrapText="1"/>
    </xf>
    <xf numFmtId="176" fontId="5" fillId="0" borderId="6" xfId="155" applyFont="1" applyBorder="1" applyAlignment="1">
      <alignment horizontal="left" vertical="center" wrapText="1"/>
    </xf>
    <xf numFmtId="176" fontId="7" fillId="0" borderId="6" xfId="155" applyFont="1" applyBorder="1" applyAlignment="1">
      <alignment vertical="center" wrapText="1"/>
    </xf>
    <xf numFmtId="176" fontId="1" fillId="0" borderId="6" xfId="155" applyFont="1" applyBorder="1" applyAlignment="1">
      <alignment horizontal="center" vertical="center" wrapText="1"/>
    </xf>
    <xf numFmtId="176" fontId="21" fillId="2" borderId="2" xfId="155" applyFont="1" applyFill="1" applyBorder="1" applyAlignment="1">
      <alignment vertical="center" wrapText="1"/>
    </xf>
    <xf numFmtId="176" fontId="89" fillId="2" borderId="3" xfId="155" applyFill="1" applyBorder="1" applyAlignment="1">
      <alignment vertical="center"/>
    </xf>
    <xf numFmtId="176" fontId="89" fillId="2" borderId="4" xfId="155" applyFill="1" applyBorder="1" applyAlignment="1">
      <alignment vertical="center"/>
    </xf>
    <xf numFmtId="176" fontId="89" fillId="2" borderId="1" xfId="155" applyFill="1" applyBorder="1" applyAlignment="1">
      <alignment vertical="center"/>
    </xf>
    <xf numFmtId="176" fontId="89" fillId="2" borderId="0" xfId="155" applyFill="1" applyAlignment="1">
      <alignment vertical="center"/>
    </xf>
    <xf numFmtId="176" fontId="89" fillId="2" borderId="5" xfId="155" applyFill="1" applyBorder="1" applyAlignment="1">
      <alignment vertical="center"/>
    </xf>
    <xf numFmtId="176" fontId="1" fillId="0" borderId="1" xfId="155" applyFont="1" applyBorder="1" applyAlignment="1">
      <alignment horizontal="left" vertical="center" wrapText="1"/>
    </xf>
    <xf numFmtId="176" fontId="1" fillId="0" borderId="0" xfId="155" applyFont="1" applyAlignment="1">
      <alignment horizontal="left" vertical="center" wrapText="1"/>
    </xf>
    <xf numFmtId="176" fontId="1" fillId="0" borderId="5" xfId="155" applyFont="1" applyBorder="1" applyAlignment="1">
      <alignment horizontal="left" vertical="center" wrapText="1"/>
    </xf>
    <xf numFmtId="176" fontId="26" fillId="0" borderId="6" xfId="155" applyFont="1" applyBorder="1" applyAlignment="1">
      <alignment horizontal="center" vertical="center" wrapText="1"/>
    </xf>
    <xf numFmtId="184" fontId="29" fillId="8" borderId="7" xfId="155" applyNumberFormat="1" applyFont="1" applyFill="1" applyBorder="1" applyAlignment="1">
      <alignment horizontal="center" vertical="center" wrapText="1"/>
    </xf>
    <xf numFmtId="176" fontId="30" fillId="0" borderId="9" xfId="57" applyFont="1" applyBorder="1" applyAlignment="1">
      <alignment horizontal="center" vertical="center" wrapText="1"/>
    </xf>
    <xf numFmtId="184" fontId="29" fillId="7" borderId="7" xfId="155" applyNumberFormat="1" applyFont="1" applyFill="1" applyBorder="1" applyAlignment="1">
      <alignment horizontal="center" vertical="center" wrapText="1"/>
    </xf>
    <xf numFmtId="176" fontId="89" fillId="0" borderId="8" xfId="57" applyBorder="1" applyAlignment="1">
      <alignment horizontal="center" vertical="center" wrapText="1"/>
    </xf>
    <xf numFmtId="176" fontId="89" fillId="0" borderId="9" xfId="57" applyBorder="1" applyAlignment="1">
      <alignment horizontal="center" vertical="center" wrapText="1"/>
    </xf>
    <xf numFmtId="176" fontId="30" fillId="0" borderId="8" xfId="57" applyFont="1" applyBorder="1" applyAlignment="1">
      <alignment horizontal="center" vertical="center" wrapText="1"/>
    </xf>
    <xf numFmtId="176" fontId="33" fillId="0" borderId="7" xfId="155" applyFont="1" applyBorder="1" applyAlignment="1">
      <alignment horizontal="center" vertical="center" wrapText="1"/>
    </xf>
    <xf numFmtId="176" fontId="33" fillId="0" borderId="8" xfId="57" applyFont="1" applyBorder="1" applyAlignment="1">
      <alignment horizontal="center" vertical="center" wrapText="1"/>
    </xf>
    <xf numFmtId="176" fontId="33" fillId="0" borderId="9" xfId="57" applyFont="1" applyBorder="1" applyAlignment="1">
      <alignment horizontal="center" vertical="center" wrapText="1"/>
    </xf>
    <xf numFmtId="176" fontId="10" fillId="0" borderId="0" xfId="57" applyFont="1" applyAlignment="1">
      <alignment horizontal="right"/>
    </xf>
    <xf numFmtId="176" fontId="89" fillId="0" borderId="0" xfId="57" applyAlignment="1"/>
    <xf numFmtId="176" fontId="4" fillId="0" borderId="6" xfId="155" applyFont="1" applyBorder="1" applyAlignment="1">
      <alignment horizontal="center" vertical="center" wrapText="1"/>
    </xf>
    <xf numFmtId="176" fontId="11" fillId="0" borderId="6" xfId="155" applyFont="1" applyBorder="1" applyAlignment="1">
      <alignment horizontal="center" vertical="center" wrapText="1"/>
    </xf>
    <xf numFmtId="176" fontId="13" fillId="0" borderId="6" xfId="155" applyFont="1" applyBorder="1" applyAlignment="1">
      <alignment horizontal="center" vertical="center" wrapText="1"/>
    </xf>
    <xf numFmtId="176" fontId="8" fillId="0" borderId="6" xfId="155" applyFont="1" applyBorder="1" applyAlignment="1">
      <alignment horizontal="center" vertical="center" wrapText="1"/>
    </xf>
    <xf numFmtId="176" fontId="1" fillId="0" borderId="7" xfId="155" applyFont="1" applyBorder="1" applyAlignment="1">
      <alignment horizontal="center" vertical="center" wrapText="1"/>
    </xf>
    <xf numFmtId="176" fontId="1" fillId="0" borderId="8" xfId="155" applyFont="1" applyBorder="1" applyAlignment="1">
      <alignment horizontal="center" vertical="center" wrapText="1"/>
    </xf>
    <xf numFmtId="176" fontId="1" fillId="0" borderId="9" xfId="155" applyFont="1" applyBorder="1" applyAlignment="1">
      <alignment horizontal="center" vertical="center" wrapText="1"/>
    </xf>
    <xf numFmtId="176" fontId="1" fillId="0" borderId="6" xfId="155" applyFont="1" applyBorder="1" applyAlignment="1">
      <alignment horizontal="center" vertical="center"/>
    </xf>
    <xf numFmtId="176" fontId="10" fillId="0" borderId="0" xfId="155" applyFont="1" applyAlignment="1">
      <alignment horizontal="right"/>
    </xf>
    <xf numFmtId="176" fontId="1" fillId="0" borderId="6" xfId="0" applyFont="1" applyBorder="1" applyAlignment="1">
      <alignment vertical="center" wrapText="1"/>
    </xf>
    <xf numFmtId="176" fontId="10" fillId="0" borderId="0" xfId="0" applyFont="1" applyAlignment="1">
      <alignment horizontal="right"/>
    </xf>
    <xf numFmtId="176" fontId="25" fillId="0" borderId="6" xfId="57" applyFont="1" applyBorder="1" applyAlignment="1">
      <alignment horizontal="center" vertical="center" wrapText="1"/>
    </xf>
    <xf numFmtId="176" fontId="4" fillId="0" borderId="6" xfId="57" applyFont="1" applyBorder="1" applyAlignment="1">
      <alignment horizontal="center" vertical="center" wrapText="1"/>
    </xf>
    <xf numFmtId="176" fontId="7" fillId="0" borderId="6" xfId="0" applyFont="1" applyBorder="1" applyAlignment="1">
      <alignment horizontal="center" vertical="center" wrapText="1"/>
    </xf>
    <xf numFmtId="176" fontId="7" fillId="0" borderId="6" xfId="0" applyFont="1" applyBorder="1" applyAlignment="1">
      <alignment horizontal="center" vertical="center"/>
    </xf>
    <xf numFmtId="176" fontId="1" fillId="0" borderId="7" xfId="0" applyFont="1" applyBorder="1" applyAlignment="1">
      <alignment horizontal="center" vertical="center" wrapText="1"/>
    </xf>
    <xf numFmtId="176" fontId="1" fillId="0" borderId="8" xfId="0" applyFont="1" applyBorder="1" applyAlignment="1">
      <alignment horizontal="center" vertical="center" wrapText="1"/>
    </xf>
    <xf numFmtId="176" fontId="1" fillId="0" borderId="9" xfId="0" applyFont="1" applyBorder="1" applyAlignment="1">
      <alignment horizontal="center" vertical="center" wrapText="1"/>
    </xf>
    <xf numFmtId="176" fontId="20" fillId="0" borderId="6" xfId="0" applyFont="1" applyBorder="1" applyAlignment="1">
      <alignment horizontal="left" vertical="center" wrapText="1"/>
    </xf>
    <xf numFmtId="176" fontId="1" fillId="0" borderId="6" xfId="57" applyFont="1" applyBorder="1" applyAlignment="1">
      <alignment horizontal="center" vertical="center" wrapText="1"/>
    </xf>
    <xf numFmtId="176" fontId="1" fillId="0" borderId="6" xfId="57" applyFont="1" applyBorder="1" applyAlignment="1">
      <alignment horizontal="center" vertical="center"/>
    </xf>
    <xf numFmtId="176" fontId="21" fillId="2" borderId="6" xfId="57" applyFont="1" applyFill="1" applyBorder="1" applyAlignment="1">
      <alignment horizontal="left" vertical="center" wrapText="1"/>
    </xf>
    <xf numFmtId="176" fontId="22" fillId="0" borderId="6" xfId="0" applyFont="1" applyBorder="1" applyAlignment="1">
      <alignment horizontal="left" vertical="center"/>
    </xf>
    <xf numFmtId="176" fontId="1" fillId="3" borderId="6" xfId="57" applyFont="1" applyFill="1" applyBorder="1" applyAlignment="1">
      <alignment horizontal="center" vertical="center" wrapText="1"/>
    </xf>
    <xf numFmtId="176" fontId="9" fillId="3" borderId="6" xfId="57" applyFont="1" applyFill="1" applyBorder="1" applyAlignment="1">
      <alignment horizontal="center" vertical="center"/>
    </xf>
    <xf numFmtId="177" fontId="20" fillId="0" borderId="6" xfId="61" applyFont="1" applyBorder="1" applyAlignment="1">
      <alignment horizontal="left" vertical="center" wrapText="1"/>
    </xf>
    <xf numFmtId="177" fontId="1" fillId="0" borderId="6" xfId="61" applyFont="1" applyBorder="1" applyAlignment="1">
      <alignment vertical="center" wrapText="1"/>
    </xf>
    <xf numFmtId="176" fontId="89" fillId="0" borderId="6" xfId="57" applyBorder="1" applyAlignment="1">
      <alignment vertical="center"/>
    </xf>
    <xf numFmtId="0" fontId="1" fillId="3" borderId="6" xfId="62" applyFont="1" applyFill="1" applyBorder="1" applyAlignment="1">
      <alignment horizontal="left" vertical="center" wrapText="1"/>
    </xf>
    <xf numFmtId="0" fontId="1" fillId="3" borderId="6" xfId="62" applyFont="1" applyFill="1" applyBorder="1" applyAlignment="1">
      <alignment horizontal="left" vertical="center"/>
    </xf>
    <xf numFmtId="176" fontId="20" fillId="0" borderId="6" xfId="57" applyFont="1" applyBorder="1" applyAlignment="1">
      <alignment horizontal="left" vertical="center" wrapText="1"/>
    </xf>
    <xf numFmtId="176" fontId="5" fillId="0" borderId="6" xfId="57" applyFont="1" applyBorder="1" applyAlignment="1">
      <alignment horizontal="left" vertical="center" wrapText="1"/>
    </xf>
    <xf numFmtId="0" fontId="1" fillId="0" borderId="6" xfId="62" applyFont="1" applyBorder="1" applyAlignment="1">
      <alignment horizontal="left" vertical="center" wrapText="1"/>
    </xf>
    <xf numFmtId="0" fontId="20" fillId="0" borderId="6" xfId="62" applyFont="1" applyBorder="1" applyAlignment="1">
      <alignment horizontal="left" vertical="center" wrapText="1"/>
    </xf>
    <xf numFmtId="0" fontId="5" fillId="0" borderId="6" xfId="62" applyFont="1" applyBorder="1" applyAlignment="1">
      <alignment horizontal="left" vertical="center" wrapText="1"/>
    </xf>
    <xf numFmtId="0" fontId="20" fillId="0" borderId="6" xfId="62" applyFont="1" applyBorder="1" applyAlignment="1">
      <alignment vertical="center" wrapText="1"/>
    </xf>
    <xf numFmtId="0" fontId="5" fillId="0" borderId="6" xfId="62" applyFont="1" applyBorder="1" applyAlignment="1">
      <alignment vertical="center" wrapText="1"/>
    </xf>
    <xf numFmtId="176" fontId="0" fillId="0" borderId="0" xfId="0" applyAlignment="1"/>
    <xf numFmtId="176" fontId="8" fillId="0" borderId="6" xfId="57" applyFont="1" applyBorder="1" applyAlignment="1">
      <alignment horizontal="center" vertical="center" wrapText="1"/>
    </xf>
    <xf numFmtId="176" fontId="14" fillId="0" borderId="6" xfId="57" applyFont="1" applyBorder="1" applyAlignment="1">
      <alignment horizontal="center" vertical="center" wrapText="1"/>
    </xf>
    <xf numFmtId="176" fontId="11" fillId="3" borderId="7" xfId="57" applyFont="1" applyFill="1" applyBorder="1" applyAlignment="1">
      <alignment horizontal="center" vertical="center" wrapText="1"/>
    </xf>
    <xf numFmtId="176" fontId="11" fillId="3" borderId="8" xfId="57" applyFont="1" applyFill="1" applyBorder="1" applyAlignment="1">
      <alignment horizontal="center" vertical="center" wrapText="1"/>
    </xf>
    <xf numFmtId="177" fontId="25" fillId="0" borderId="6" xfId="61" applyFont="1" applyBorder="1" applyAlignment="1">
      <alignment horizontal="center" vertical="center" wrapText="1"/>
    </xf>
    <xf numFmtId="176" fontId="8" fillId="3" borderId="6" xfId="57" applyFont="1" applyFill="1" applyBorder="1" applyAlignment="1">
      <alignment horizontal="center" vertical="center" wrapText="1"/>
    </xf>
    <xf numFmtId="176" fontId="7" fillId="0" borderId="6" xfId="57" applyFont="1" applyBorder="1" applyAlignment="1">
      <alignment horizontal="center" vertical="center"/>
    </xf>
    <xf numFmtId="176" fontId="7" fillId="3" borderId="7" xfId="57" applyFont="1" applyFill="1" applyBorder="1" applyAlignment="1">
      <alignment horizontal="center" vertical="center" wrapText="1"/>
    </xf>
    <xf numFmtId="176" fontId="7" fillId="3" borderId="8" xfId="57" applyFont="1" applyFill="1" applyBorder="1" applyAlignment="1">
      <alignment horizontal="center" vertical="center" wrapText="1"/>
    </xf>
    <xf numFmtId="176" fontId="7" fillId="3" borderId="9" xfId="57" applyFont="1" applyFill="1" applyBorder="1" applyAlignment="1">
      <alignment horizontal="center" vertical="center" wrapText="1"/>
    </xf>
    <xf numFmtId="176" fontId="7" fillId="0" borderId="6" xfId="57" applyFont="1" applyBorder="1" applyAlignment="1">
      <alignment horizontal="center" vertical="center" wrapText="1"/>
    </xf>
    <xf numFmtId="0" fontId="1" fillId="0" borderId="6" xfId="62" applyFont="1" applyBorder="1" applyAlignment="1">
      <alignment vertical="center" wrapText="1"/>
    </xf>
    <xf numFmtId="176" fontId="1" fillId="0" borderId="6" xfId="57" applyFont="1" applyBorder="1" applyAlignment="1">
      <alignment horizontal="left" vertical="top" wrapText="1"/>
    </xf>
    <xf numFmtId="176" fontId="0" fillId="0" borderId="6" xfId="0" applyBorder="1" applyAlignment="1">
      <alignment horizontal="left" vertical="top" wrapText="1"/>
    </xf>
    <xf numFmtId="176" fontId="1" fillId="0" borderId="6" xfId="57" applyFont="1" applyBorder="1">
      <alignment vertical="top"/>
    </xf>
    <xf numFmtId="176" fontId="0" fillId="0" borderId="6" xfId="0" applyBorder="1">
      <alignment vertical="top"/>
    </xf>
    <xf numFmtId="176" fontId="1" fillId="2" borderId="6" xfId="57" applyFont="1" applyFill="1" applyBorder="1" applyAlignment="1"/>
    <xf numFmtId="176" fontId="1" fillId="0" borderId="6" xfId="57" applyFont="1" applyBorder="1" applyAlignment="1">
      <alignment horizontal="center"/>
    </xf>
    <xf numFmtId="176" fontId="0" fillId="0" borderId="6" xfId="0" applyBorder="1" applyAlignment="1">
      <alignment horizontal="center"/>
    </xf>
    <xf numFmtId="176" fontId="3" fillId="2" borderId="3" xfId="0" applyFont="1" applyFill="1" applyBorder="1" applyAlignment="1">
      <alignment horizontal="left" vertical="center"/>
    </xf>
    <xf numFmtId="176" fontId="3" fillId="2" borderId="4" xfId="0" applyFont="1" applyFill="1" applyBorder="1" applyAlignment="1">
      <alignment horizontal="left" vertical="center"/>
    </xf>
    <xf numFmtId="176" fontId="3" fillId="2" borderId="1" xfId="0" applyFont="1" applyFill="1" applyBorder="1" applyAlignment="1">
      <alignment horizontal="left" vertical="center"/>
    </xf>
    <xf numFmtId="176" fontId="3" fillId="2" borderId="0" xfId="0" applyFont="1" applyFill="1" applyAlignment="1">
      <alignment horizontal="left" vertical="center"/>
    </xf>
    <xf numFmtId="176" fontId="3" fillId="2" borderId="5" xfId="0" applyFont="1" applyFill="1" applyBorder="1" applyAlignment="1">
      <alignment horizontal="left" vertical="center"/>
    </xf>
    <xf numFmtId="176" fontId="5" fillId="0" borderId="10" xfId="0" applyFont="1" applyBorder="1" applyAlignment="1">
      <alignment horizontal="left" vertical="center" wrapText="1"/>
    </xf>
    <xf numFmtId="176" fontId="5" fillId="0" borderId="11" xfId="0" applyFont="1" applyBorder="1" applyAlignment="1">
      <alignment horizontal="left" vertical="center" wrapText="1"/>
    </xf>
    <xf numFmtId="176" fontId="5" fillId="0" borderId="12" xfId="0" applyFont="1" applyBorder="1" applyAlignment="1">
      <alignment horizontal="left" vertical="center" wrapText="1"/>
    </xf>
    <xf numFmtId="176" fontId="7" fillId="0" borderId="8" xfId="0" applyFont="1" applyBorder="1" applyAlignment="1">
      <alignment horizontal="center" vertical="center"/>
    </xf>
    <xf numFmtId="176" fontId="7" fillId="0" borderId="9" xfId="0" applyFont="1" applyBorder="1" applyAlignment="1">
      <alignment horizontal="center" vertical="center"/>
    </xf>
    <xf numFmtId="176" fontId="4" fillId="0" borderId="6" xfId="0" applyFont="1" applyBorder="1" applyAlignment="1">
      <alignment horizontal="center" vertical="center" wrapText="1"/>
    </xf>
    <xf numFmtId="176" fontId="1" fillId="3" borderId="7" xfId="0" applyFont="1" applyFill="1" applyBorder="1" applyAlignment="1">
      <alignment horizontal="center" vertical="center" wrapText="1"/>
    </xf>
    <xf numFmtId="176" fontId="9" fillId="3" borderId="8" xfId="0" applyFont="1" applyFill="1" applyBorder="1" applyAlignment="1">
      <alignment horizontal="center" vertical="center"/>
    </xf>
    <xf numFmtId="176" fontId="9" fillId="3" borderId="9" xfId="0" applyFont="1" applyFill="1" applyBorder="1" applyAlignment="1">
      <alignment horizontal="center" vertical="center"/>
    </xf>
    <xf numFmtId="176" fontId="1" fillId="3" borderId="8" xfId="0" applyFont="1" applyFill="1" applyBorder="1" applyAlignment="1">
      <alignment horizontal="center" vertical="center" wrapText="1"/>
    </xf>
    <xf numFmtId="176" fontId="1" fillId="3" borderId="9" xfId="0" applyFont="1" applyFill="1" applyBorder="1" applyAlignment="1">
      <alignment horizontal="center" vertical="center" wrapText="1"/>
    </xf>
    <xf numFmtId="176" fontId="1" fillId="0" borderId="1" xfId="0" applyFont="1" applyBorder="1" applyAlignment="1">
      <alignment horizontal="center" vertical="center" wrapText="1"/>
    </xf>
    <xf numFmtId="176" fontId="1" fillId="0" borderId="0" xfId="0" applyFont="1" applyAlignment="1">
      <alignment horizontal="center" vertical="center" wrapText="1"/>
    </xf>
    <xf numFmtId="176" fontId="1" fillId="0" borderId="5" xfId="0" applyFont="1" applyBorder="1" applyAlignment="1">
      <alignment horizontal="center" vertical="center" wrapText="1"/>
    </xf>
    <xf numFmtId="176" fontId="8" fillId="0" borderId="7" xfId="57" applyFont="1" applyBorder="1" applyAlignment="1">
      <alignment horizontal="center" vertical="center" wrapText="1"/>
    </xf>
    <xf numFmtId="176" fontId="8" fillId="0" borderId="8" xfId="57" applyFont="1" applyBorder="1" applyAlignment="1">
      <alignment horizontal="center" vertical="center" wrapText="1"/>
    </xf>
    <xf numFmtId="176" fontId="8" fillId="3" borderId="8" xfId="0" applyFont="1" applyFill="1" applyBorder="1" applyAlignment="1">
      <alignment horizontal="center" vertical="center" wrapText="1"/>
    </xf>
    <xf numFmtId="176" fontId="8" fillId="3" borderId="7" xfId="0" applyFont="1" applyFill="1" applyBorder="1" applyAlignment="1">
      <alignment horizontal="center" vertical="center" wrapText="1"/>
    </xf>
    <xf numFmtId="176" fontId="5" fillId="3" borderId="6" xfId="0" applyFont="1" applyFill="1" applyBorder="1" applyAlignment="1">
      <alignment horizontal="left" vertical="center" wrapText="1"/>
    </xf>
    <xf numFmtId="176" fontId="7" fillId="3" borderId="6" xfId="0" applyFont="1" applyFill="1" applyBorder="1" applyAlignment="1">
      <alignment vertical="center" wrapText="1"/>
    </xf>
    <xf numFmtId="176" fontId="5" fillId="3" borderId="10" xfId="0" applyFont="1" applyFill="1" applyBorder="1" applyAlignment="1">
      <alignment horizontal="left" vertical="center" wrapText="1"/>
    </xf>
    <xf numFmtId="176" fontId="5" fillId="3" borderId="11" xfId="0" applyFont="1" applyFill="1" applyBorder="1" applyAlignment="1">
      <alignment horizontal="left" vertical="center" wrapText="1"/>
    </xf>
    <xf numFmtId="176" fontId="5" fillId="3" borderId="12" xfId="0" applyFont="1" applyFill="1" applyBorder="1" applyAlignment="1">
      <alignment horizontal="left" vertical="center" wrapText="1"/>
    </xf>
    <xf numFmtId="176" fontId="8" fillId="0" borderId="6" xfId="0" applyFont="1" applyBorder="1" applyAlignment="1">
      <alignment horizontal="center" vertical="center" wrapText="1"/>
    </xf>
    <xf numFmtId="176" fontId="2" fillId="3" borderId="9" xfId="0" applyFont="1" applyFill="1" applyBorder="1" applyAlignment="1">
      <alignment horizontal="center" vertical="center" wrapText="1"/>
    </xf>
    <xf numFmtId="176" fontId="8" fillId="0" borderId="8" xfId="0" applyFont="1" applyBorder="1" applyAlignment="1">
      <alignment horizontal="center" vertical="center" wrapText="1"/>
    </xf>
    <xf numFmtId="176" fontId="8" fillId="0" borderId="9" xfId="0" applyFont="1" applyBorder="1" applyAlignment="1">
      <alignment horizontal="center" vertical="center" wrapText="1"/>
    </xf>
    <xf numFmtId="176" fontId="11" fillId="0" borderId="8" xfId="0" applyFont="1" applyBorder="1" applyAlignment="1">
      <alignment horizontal="center" vertical="center" wrapText="1"/>
    </xf>
    <xf numFmtId="176" fontId="11" fillId="0" borderId="9" xfId="0" applyFont="1" applyBorder="1" applyAlignment="1">
      <alignment horizontal="center" vertical="center" wrapText="1"/>
    </xf>
    <xf numFmtId="176" fontId="8" fillId="0" borderId="7" xfId="0" applyFont="1" applyBorder="1" applyAlignment="1">
      <alignment horizontal="center" vertical="center" wrapText="1"/>
    </xf>
    <xf numFmtId="176" fontId="2" fillId="0" borderId="8" xfId="0" applyFont="1" applyBorder="1" applyAlignment="1">
      <alignment horizontal="center" vertical="center" wrapText="1"/>
    </xf>
    <xf numFmtId="176" fontId="19" fillId="2" borderId="3" xfId="0" applyFont="1" applyFill="1" applyBorder="1" applyAlignment="1">
      <alignment horizontal="left" vertical="center"/>
    </xf>
    <xf numFmtId="176" fontId="19" fillId="2" borderId="4" xfId="0" applyFont="1" applyFill="1" applyBorder="1" applyAlignment="1">
      <alignment horizontal="left" vertical="center"/>
    </xf>
    <xf numFmtId="176" fontId="19" fillId="2" borderId="1" xfId="0" applyFont="1" applyFill="1" applyBorder="1" applyAlignment="1">
      <alignment horizontal="left" vertical="center"/>
    </xf>
    <xf numFmtId="176" fontId="19" fillId="2" borderId="0" xfId="0" applyFont="1" applyFill="1" applyAlignment="1">
      <alignment horizontal="left" vertical="center"/>
    </xf>
    <xf numFmtId="176" fontId="19" fillId="2" borderId="5" xfId="0" applyFont="1" applyFill="1" applyBorder="1" applyAlignment="1">
      <alignment horizontal="left" vertical="center"/>
    </xf>
    <xf numFmtId="176" fontId="16" fillId="0" borderId="7" xfId="0" applyFont="1" applyBorder="1" applyAlignment="1">
      <alignment horizontal="center" vertical="center" wrapText="1"/>
    </xf>
    <xf numFmtId="176" fontId="16" fillId="0" borderId="6" xfId="57" applyFont="1" applyBorder="1" applyAlignment="1">
      <alignment horizontal="center" vertical="center" wrapText="1"/>
    </xf>
    <xf numFmtId="176" fontId="16" fillId="0" borderId="7" xfId="57" applyFont="1" applyBorder="1" applyAlignment="1">
      <alignment horizontal="center" vertical="center" wrapText="1"/>
    </xf>
    <xf numFmtId="176" fontId="4" fillId="0" borderId="8" xfId="57" applyFont="1" applyBorder="1" applyAlignment="1">
      <alignment horizontal="center" vertical="center" wrapText="1"/>
    </xf>
    <xf numFmtId="176" fontId="17" fillId="0" borderId="6" xfId="57" applyFont="1" applyBorder="1" applyAlignment="1">
      <alignment horizontal="center" vertical="center" wrapText="1"/>
    </xf>
    <xf numFmtId="176" fontId="18" fillId="0" borderId="6" xfId="57" applyFont="1" applyBorder="1" applyAlignment="1">
      <alignment horizontal="center" vertical="center" wrapText="1"/>
    </xf>
    <xf numFmtId="176" fontId="5" fillId="3" borderId="10" xfId="57" applyFont="1" applyFill="1" applyBorder="1" applyAlignment="1">
      <alignment vertical="center" wrapText="1"/>
    </xf>
    <xf numFmtId="176" fontId="0" fillId="3" borderId="11" xfId="49" applyNumberFormat="1" applyFont="1" applyFill="1" applyBorder="1">
      <alignment vertical="center"/>
    </xf>
    <xf numFmtId="176" fontId="0" fillId="3" borderId="12" xfId="49" applyNumberFormat="1" applyFont="1" applyFill="1" applyBorder="1">
      <alignment vertical="center"/>
    </xf>
    <xf numFmtId="176" fontId="5" fillId="0" borderId="10" xfId="57" applyFont="1" applyBorder="1" applyAlignment="1">
      <alignment vertical="center" wrapText="1"/>
    </xf>
    <xf numFmtId="176" fontId="0" fillId="0" borderId="11" xfId="0" applyBorder="1" applyAlignment="1">
      <alignment vertical="center"/>
    </xf>
    <xf numFmtId="176" fontId="0" fillId="0" borderId="12" xfId="0" applyBorder="1" applyAlignment="1">
      <alignment vertical="center"/>
    </xf>
    <xf numFmtId="176" fontId="2" fillId="2" borderId="2" xfId="57" applyFont="1" applyFill="1" applyBorder="1" applyAlignment="1">
      <alignment horizontal="left" vertical="center" wrapText="1"/>
    </xf>
    <xf numFmtId="176" fontId="89" fillId="2" borderId="3" xfId="57" applyFill="1" applyBorder="1" applyAlignment="1">
      <alignment horizontal="left" vertical="center"/>
    </xf>
    <xf numFmtId="176" fontId="89" fillId="2" borderId="4" xfId="57" applyFill="1" applyBorder="1" applyAlignment="1">
      <alignment horizontal="left" vertical="center"/>
    </xf>
    <xf numFmtId="176" fontId="89" fillId="2" borderId="1" xfId="57" applyFill="1" applyBorder="1" applyAlignment="1">
      <alignment horizontal="left" vertical="center"/>
    </xf>
    <xf numFmtId="176" fontId="89" fillId="2" borderId="0" xfId="57" applyFill="1" applyAlignment="1">
      <alignment horizontal="left" vertical="center"/>
    </xf>
    <xf numFmtId="176" fontId="89" fillId="2" borderId="5" xfId="57" applyFill="1" applyBorder="1" applyAlignment="1">
      <alignment horizontal="left" vertical="center"/>
    </xf>
    <xf numFmtId="176" fontId="1" fillId="0" borderId="1" xfId="57" applyFont="1" applyBorder="1" applyAlignment="1">
      <alignment horizontal="left" vertical="center" wrapText="1"/>
    </xf>
    <xf numFmtId="176" fontId="1" fillId="0" borderId="0" xfId="57" applyFont="1" applyAlignment="1">
      <alignment horizontal="left" vertical="center" wrapText="1"/>
    </xf>
    <xf numFmtId="176" fontId="1" fillId="0" borderId="5" xfId="57" applyFont="1" applyBorder="1" applyAlignment="1">
      <alignment horizontal="left" vertical="center" wrapText="1"/>
    </xf>
    <xf numFmtId="176" fontId="13" fillId="0" borderId="6" xfId="57" applyFont="1" applyBorder="1" applyAlignment="1">
      <alignment horizontal="center" vertical="center" wrapText="1"/>
    </xf>
    <xf numFmtId="176" fontId="13" fillId="0" borderId="3" xfId="57" applyFont="1" applyBorder="1" applyAlignment="1">
      <alignment horizontal="center" vertical="center" wrapText="1"/>
    </xf>
    <xf numFmtId="176" fontId="13" fillId="0" borderId="0" xfId="57" applyFont="1" applyAlignment="1">
      <alignment horizontal="center" vertical="center" wrapText="1"/>
    </xf>
    <xf numFmtId="176" fontId="13" fillId="0" borderId="14" xfId="57" applyFont="1" applyBorder="1" applyAlignment="1">
      <alignment horizontal="center" vertical="center" wrapText="1"/>
    </xf>
    <xf numFmtId="176" fontId="1" fillId="0" borderId="7" xfId="57" applyFont="1" applyBorder="1" applyAlignment="1">
      <alignment horizontal="center" vertical="center" wrapText="1"/>
    </xf>
    <xf numFmtId="176" fontId="1" fillId="0" borderId="8" xfId="57" applyFont="1" applyBorder="1" applyAlignment="1">
      <alignment horizontal="center" vertical="center" wrapText="1"/>
    </xf>
    <xf numFmtId="176" fontId="1" fillId="0" borderId="9" xfId="57" applyFont="1" applyBorder="1" applyAlignment="1">
      <alignment horizontal="center" vertical="center" wrapText="1"/>
    </xf>
    <xf numFmtId="176" fontId="10" fillId="0" borderId="3" xfId="57" applyFont="1" applyBorder="1" applyAlignment="1">
      <alignment horizontal="right"/>
    </xf>
    <xf numFmtId="176" fontId="89" fillId="0" borderId="3" xfId="57" applyBorder="1" applyAlignment="1">
      <alignment horizontal="right"/>
    </xf>
    <xf numFmtId="176" fontId="13" fillId="0" borderId="7" xfId="57" applyFont="1" applyBorder="1" applyAlignment="1">
      <alignment horizontal="center" vertical="center" wrapText="1"/>
    </xf>
    <xf numFmtId="176" fontId="13" fillId="0" borderId="8" xfId="57" applyFont="1" applyBorder="1" applyAlignment="1">
      <alignment horizontal="center" vertical="center" wrapText="1"/>
    </xf>
    <xf numFmtId="176" fontId="13" fillId="0" borderId="9" xfId="57" applyFont="1" applyBorder="1" applyAlignment="1">
      <alignment horizontal="center" vertical="center" wrapText="1"/>
    </xf>
    <xf numFmtId="176" fontId="8" fillId="3" borderId="7" xfId="57" applyFont="1" applyFill="1" applyBorder="1" applyAlignment="1">
      <alignment horizontal="center" vertical="center" wrapText="1"/>
    </xf>
    <xf numFmtId="176" fontId="8" fillId="3" borderId="8" xfId="57" applyFont="1" applyFill="1" applyBorder="1" applyAlignment="1">
      <alignment horizontal="center" vertical="center" wrapText="1"/>
    </xf>
    <xf numFmtId="176" fontId="8" fillId="3" borderId="9" xfId="57" applyFont="1" applyFill="1" applyBorder="1" applyAlignment="1">
      <alignment horizontal="center" vertical="center" wrapText="1"/>
    </xf>
    <xf numFmtId="176" fontId="11" fillId="0" borderId="6" xfId="57" applyFont="1" applyBorder="1" applyAlignment="1">
      <alignment horizontal="center" vertical="center" wrapText="1"/>
    </xf>
    <xf numFmtId="176" fontId="7" fillId="0" borderId="6" xfId="57" applyFont="1" applyBorder="1" applyAlignment="1">
      <alignment vertical="center" wrapText="1"/>
    </xf>
    <xf numFmtId="176" fontId="5" fillId="0" borderId="10" xfId="57" applyFont="1" applyBorder="1" applyAlignment="1">
      <alignment horizontal="left" vertical="center" wrapText="1"/>
    </xf>
    <xf numFmtId="176" fontId="5" fillId="0" borderId="11" xfId="57" applyFont="1" applyBorder="1" applyAlignment="1">
      <alignment horizontal="left" vertical="center" wrapText="1"/>
    </xf>
    <xf numFmtId="176" fontId="5" fillId="0" borderId="12" xfId="57" applyFont="1" applyBorder="1" applyAlignment="1">
      <alignment horizontal="left" vertical="center" wrapText="1"/>
    </xf>
    <xf numFmtId="176" fontId="1" fillId="0" borderId="13" xfId="57" applyFont="1" applyBorder="1" applyAlignment="1">
      <alignment horizontal="center"/>
    </xf>
    <xf numFmtId="176" fontId="1" fillId="0" borderId="14" xfId="57" applyFont="1" applyBorder="1" applyAlignment="1">
      <alignment horizontal="center"/>
    </xf>
    <xf numFmtId="176" fontId="1" fillId="0" borderId="15" xfId="57" applyFont="1" applyBorder="1" applyAlignment="1">
      <alignment horizontal="center"/>
    </xf>
    <xf numFmtId="176" fontId="1" fillId="0" borderId="6" xfId="57" applyFont="1" applyBorder="1" applyAlignment="1">
      <alignment horizontal="left" vertical="center" wrapText="1"/>
    </xf>
    <xf numFmtId="176" fontId="1" fillId="2" borderId="1" xfId="57" applyFont="1" applyFill="1" applyBorder="1" applyAlignment="1"/>
    <xf numFmtId="176" fontId="89" fillId="2" borderId="0" xfId="57" applyFill="1" applyAlignment="1"/>
    <xf numFmtId="176" fontId="89" fillId="2" borderId="5" xfId="57" applyFill="1" applyBorder="1" applyAlignment="1"/>
    <xf numFmtId="176" fontId="1" fillId="0" borderId="6" xfId="57" applyFont="1" applyBorder="1" applyAlignment="1">
      <alignment vertical="center" wrapText="1"/>
    </xf>
    <xf numFmtId="176" fontId="5" fillId="3" borderId="6" xfId="57" applyFont="1" applyFill="1" applyBorder="1" applyAlignment="1">
      <alignment horizontal="left" vertical="center" wrapText="1"/>
    </xf>
    <xf numFmtId="176" fontId="0" fillId="0" borderId="6" xfId="0" applyBorder="1" applyAlignment="1">
      <alignment horizontal="center" vertical="center" wrapText="1"/>
    </xf>
    <xf numFmtId="176" fontId="5" fillId="3" borderId="11" xfId="0" applyFont="1" applyFill="1" applyBorder="1" applyAlignment="1">
      <alignment horizontal="left" vertical="center"/>
    </xf>
    <xf numFmtId="176" fontId="5" fillId="3" borderId="12" xfId="0" applyFont="1" applyFill="1" applyBorder="1" applyAlignment="1">
      <alignment horizontal="left" vertical="center"/>
    </xf>
    <xf numFmtId="176" fontId="5" fillId="0" borderId="11" xfId="0" applyFont="1" applyBorder="1" applyAlignment="1">
      <alignment horizontal="left" vertical="center"/>
    </xf>
    <xf numFmtId="176" fontId="5" fillId="0" borderId="12" xfId="0" applyFont="1" applyBorder="1" applyAlignment="1">
      <alignment horizontal="left" vertical="center"/>
    </xf>
    <xf numFmtId="176" fontId="13" fillId="3" borderId="7" xfId="57" applyFont="1" applyFill="1" applyBorder="1" applyAlignment="1">
      <alignment horizontal="center" vertical="center" wrapText="1"/>
    </xf>
    <xf numFmtId="176" fontId="13" fillId="3" borderId="8" xfId="57" applyFont="1" applyFill="1" applyBorder="1" applyAlignment="1">
      <alignment horizontal="center" vertical="center" wrapText="1"/>
    </xf>
    <xf numFmtId="176" fontId="13" fillId="3" borderId="9" xfId="57" applyFont="1" applyFill="1" applyBorder="1" applyAlignment="1">
      <alignment horizontal="center" vertical="center" wrapText="1"/>
    </xf>
    <xf numFmtId="176" fontId="5" fillId="3" borderId="10" xfId="57" applyFont="1" applyFill="1" applyBorder="1" applyAlignment="1">
      <alignment horizontal="left" vertical="center" wrapText="1"/>
    </xf>
    <xf numFmtId="176" fontId="5" fillId="3" borderId="11" xfId="57" applyFont="1" applyFill="1" applyBorder="1" applyAlignment="1">
      <alignment horizontal="left" vertical="center" wrapText="1"/>
    </xf>
    <xf numFmtId="176" fontId="5" fillId="3" borderId="12" xfId="57" applyFont="1" applyFill="1" applyBorder="1" applyAlignment="1">
      <alignment horizontal="left" vertical="center" wrapText="1"/>
    </xf>
    <xf numFmtId="176" fontId="13" fillId="3" borderId="6" xfId="57" applyFont="1" applyFill="1" applyBorder="1" applyAlignment="1">
      <alignment horizontal="center" vertical="center" wrapText="1"/>
    </xf>
    <xf numFmtId="176" fontId="7" fillId="3" borderId="6" xfId="57" applyFont="1" applyFill="1" applyBorder="1" applyAlignment="1">
      <alignment horizontal="center" vertical="center"/>
    </xf>
    <xf numFmtId="176" fontId="7" fillId="3" borderId="11" xfId="57" applyFont="1" applyFill="1" applyBorder="1" applyAlignment="1">
      <alignment horizontal="left" vertical="center" wrapText="1"/>
    </xf>
    <xf numFmtId="176" fontId="7" fillId="3" borderId="12" xfId="57" applyFont="1" applyFill="1" applyBorder="1" applyAlignment="1">
      <alignment horizontal="left" vertical="center" wrapText="1"/>
    </xf>
    <xf numFmtId="176" fontId="4" fillId="0" borderId="8" xfId="612" applyFont="1" applyBorder="1" applyAlignment="1">
      <alignment horizontal="center" vertical="center" wrapText="1"/>
    </xf>
    <xf numFmtId="176" fontId="4" fillId="0" borderId="9" xfId="612" applyFont="1" applyBorder="1" applyAlignment="1">
      <alignment horizontal="center" vertical="center" wrapText="1"/>
    </xf>
    <xf numFmtId="176" fontId="4" fillId="0" borderId="6" xfId="612" applyFont="1" applyBorder="1" applyAlignment="1">
      <alignment horizontal="center" vertical="center" wrapText="1"/>
    </xf>
    <xf numFmtId="176" fontId="9" fillId="3" borderId="7" xfId="0" applyFont="1" applyFill="1" applyBorder="1" applyAlignment="1">
      <alignment horizontal="center" vertical="center" wrapText="1"/>
    </xf>
    <xf numFmtId="176" fontId="2" fillId="3" borderId="8" xfId="0" applyFont="1" applyFill="1" applyBorder="1" applyAlignment="1">
      <alignment horizontal="center" vertical="center" wrapText="1"/>
    </xf>
    <xf numFmtId="176" fontId="8" fillId="3" borderId="9" xfId="0" applyFont="1" applyFill="1" applyBorder="1" applyAlignment="1">
      <alignment horizontal="center" vertical="center" wrapText="1"/>
    </xf>
  </cellXfs>
  <cellStyles count="737">
    <cellStyle name="_ET_STYLE_NoName_00_" xfId="2" xr:uid="{00000000-0005-0000-0000-000031000000}"/>
    <cellStyle name="_ET_STYLE_NoName_00_ 2" xfId="3" xr:uid="{00000000-0005-0000-0000-000032000000}"/>
    <cellStyle name="_ET_STYLE_NoName_00_ 2 2" xfId="4" xr:uid="{00000000-0005-0000-0000-000033000000}"/>
    <cellStyle name="_ET_STYLE_NoName_00_ 2 2 2" xfId="5" xr:uid="{00000000-0005-0000-0000-000034000000}"/>
    <cellStyle name="_ET_STYLE_NoName_00_ 3" xfId="6" xr:uid="{00000000-0005-0000-0000-000035000000}"/>
    <cellStyle name="_ET_STYLE_NoName_00_ 3 2" xfId="7" xr:uid="{00000000-0005-0000-0000-000036000000}"/>
    <cellStyle name="_x005f_x000a_mouse.drv=lm" xfId="8" xr:uid="{00000000-0005-0000-0000-000037000000}"/>
    <cellStyle name="_x005f_x000a_mouse.drv=lm 2" xfId="9" xr:uid="{00000000-0005-0000-0000-000038000000}"/>
    <cellStyle name="_x005f_x000a_mouse.drv=lm 2 2" xfId="10" xr:uid="{00000000-0005-0000-0000-000039000000}"/>
    <cellStyle name="_x005f_x000a_mouse.drv=lm 2 2 2" xfId="11" xr:uid="{00000000-0005-0000-0000-00003A000000}"/>
    <cellStyle name="_x005f_x000a_mouse.drv=lm 3" xfId="12" xr:uid="{00000000-0005-0000-0000-00003B000000}"/>
    <cellStyle name="_x005f_x000a_mouse.drv=lm 3 2" xfId="13" xr:uid="{00000000-0005-0000-0000-00003C000000}"/>
    <cellStyle name="no dec" xfId="14" xr:uid="{00000000-0005-0000-0000-00003D000000}"/>
    <cellStyle name="Normal_APR" xfId="15" xr:uid="{00000000-0005-0000-0000-00003E000000}"/>
    <cellStyle name="Standard_01 Standard HK" xfId="16" xr:uid="{00000000-0005-0000-0000-00003F000000}"/>
    <cellStyle name="Währung [0]_01 Standard HK" xfId="17" xr:uid="{00000000-0005-0000-0000-000040000000}"/>
    <cellStyle name="Währung_01 Standard HK" xfId="18" xr:uid="{00000000-0005-0000-0000-000041000000}"/>
    <cellStyle name="W鋒rung [0]_Profit_Topdown" xfId="19" xr:uid="{00000000-0005-0000-0000-000042000000}"/>
    <cellStyle name="W鋒rung_Profit_Topdown" xfId="20" xr:uid="{00000000-0005-0000-0000-000043000000}"/>
    <cellStyle name="百分比 2" xfId="21" xr:uid="{00000000-0005-0000-0000-000044000000}"/>
    <cellStyle name="百分比 2 2" xfId="22" xr:uid="{00000000-0005-0000-0000-000045000000}"/>
    <cellStyle name="百分比 2 2 2" xfId="23" xr:uid="{00000000-0005-0000-0000-000046000000}"/>
    <cellStyle name="百分比 2 3" xfId="24" xr:uid="{00000000-0005-0000-0000-000047000000}"/>
    <cellStyle name="百分比 3" xfId="25" xr:uid="{00000000-0005-0000-0000-000048000000}"/>
    <cellStyle name="百分比 3 2" xfId="26" xr:uid="{00000000-0005-0000-0000-000049000000}"/>
    <cellStyle name="百分比 4" xfId="27" xr:uid="{00000000-0005-0000-0000-00004A000000}"/>
    <cellStyle name="百分比 4 2" xfId="28" xr:uid="{00000000-0005-0000-0000-00004B000000}"/>
    <cellStyle name="常规" xfId="0" builtinId="0"/>
    <cellStyle name="常规 10" xfId="29" xr:uid="{00000000-0005-0000-0000-00004C000000}"/>
    <cellStyle name="常规 10 2" xfId="30" xr:uid="{00000000-0005-0000-0000-00004D000000}"/>
    <cellStyle name="常规 10 2 2" xfId="31" xr:uid="{00000000-0005-0000-0000-00004E000000}"/>
    <cellStyle name="常规 10 2 2 2" xfId="32" xr:uid="{00000000-0005-0000-0000-00004F000000}"/>
    <cellStyle name="常规 10 2 2 2 2" xfId="33" xr:uid="{00000000-0005-0000-0000-000050000000}"/>
    <cellStyle name="常规 10 2 2 3" xfId="34" xr:uid="{00000000-0005-0000-0000-000051000000}"/>
    <cellStyle name="常规 10 2 3" xfId="35" xr:uid="{00000000-0005-0000-0000-000052000000}"/>
    <cellStyle name="常规 10 3" xfId="36" xr:uid="{00000000-0005-0000-0000-000053000000}"/>
    <cellStyle name="常规 10 3 2" xfId="37" xr:uid="{00000000-0005-0000-0000-000054000000}"/>
    <cellStyle name="常规 10 3 2 2" xfId="38" xr:uid="{00000000-0005-0000-0000-000055000000}"/>
    <cellStyle name="常规 10 3 3" xfId="39" xr:uid="{00000000-0005-0000-0000-000056000000}"/>
    <cellStyle name="常规 10 4" xfId="40" xr:uid="{00000000-0005-0000-0000-000057000000}"/>
    <cellStyle name="常规 11" xfId="41" xr:uid="{00000000-0005-0000-0000-000058000000}"/>
    <cellStyle name="常规 11 2" xfId="42" xr:uid="{00000000-0005-0000-0000-000059000000}"/>
    <cellStyle name="常规 11 2 2" xfId="43" xr:uid="{00000000-0005-0000-0000-00005A000000}"/>
    <cellStyle name="常规 11 2 2 2" xfId="44" xr:uid="{00000000-0005-0000-0000-00005B000000}"/>
    <cellStyle name="常规 11 2 2 2 2" xfId="45" xr:uid="{00000000-0005-0000-0000-00005C000000}"/>
    <cellStyle name="常规 11 2 2 3" xfId="46" xr:uid="{00000000-0005-0000-0000-00005D000000}"/>
    <cellStyle name="常规 11 2 3" xfId="47" xr:uid="{00000000-0005-0000-0000-00005E000000}"/>
    <cellStyle name="常规 11 3" xfId="48" xr:uid="{00000000-0005-0000-0000-00005F000000}"/>
    <cellStyle name="常规 12" xfId="49" xr:uid="{00000000-0005-0000-0000-000060000000}"/>
    <cellStyle name="常规 12 2" xfId="50" xr:uid="{00000000-0005-0000-0000-000061000000}"/>
    <cellStyle name="常规 12 2 2" xfId="51" xr:uid="{00000000-0005-0000-0000-000062000000}"/>
    <cellStyle name="常规 12 2 2 2" xfId="52" xr:uid="{00000000-0005-0000-0000-000063000000}"/>
    <cellStyle name="常规 12 2 2 2 2" xfId="53" xr:uid="{00000000-0005-0000-0000-000064000000}"/>
    <cellStyle name="常规 12 2 2 3" xfId="54" xr:uid="{00000000-0005-0000-0000-000065000000}"/>
    <cellStyle name="常规 12 2 3" xfId="55" xr:uid="{00000000-0005-0000-0000-000066000000}"/>
    <cellStyle name="常规 12 3" xfId="56" xr:uid="{00000000-0005-0000-0000-000067000000}"/>
    <cellStyle name="常规 127" xfId="57" xr:uid="{00000000-0005-0000-0000-000068000000}"/>
    <cellStyle name="常规 127 10" xfId="58" xr:uid="{00000000-0005-0000-0000-000069000000}"/>
    <cellStyle name="常规 127 2" xfId="59" xr:uid="{00000000-0005-0000-0000-00006A000000}"/>
    <cellStyle name="常规 127 2 2" xfId="60" xr:uid="{00000000-0005-0000-0000-00006B000000}"/>
    <cellStyle name="常规 127 2 2 2" xfId="61" xr:uid="{00000000-0005-0000-0000-00006C000000}"/>
    <cellStyle name="常规 127 2 2 2 2" xfId="62" xr:uid="{00000000-0005-0000-0000-00006D000000}"/>
    <cellStyle name="常规 127 2 2 2 2 2" xfId="63" xr:uid="{00000000-0005-0000-0000-00006E000000}"/>
    <cellStyle name="常规 127 2 2 2 2 2 2" xfId="64" xr:uid="{00000000-0005-0000-0000-00006F000000}"/>
    <cellStyle name="常规 127 2 2 2 2 3" xfId="65" xr:uid="{00000000-0005-0000-0000-000070000000}"/>
    <cellStyle name="常规 127 2 2 2 3" xfId="66" xr:uid="{00000000-0005-0000-0000-000071000000}"/>
    <cellStyle name="常规 127 2 2 3" xfId="67" xr:uid="{00000000-0005-0000-0000-000072000000}"/>
    <cellStyle name="常规 127 2 2 3 2" xfId="68" xr:uid="{00000000-0005-0000-0000-000073000000}"/>
    <cellStyle name="常规 127 2 2 3 2 2" xfId="69" xr:uid="{00000000-0005-0000-0000-000074000000}"/>
    <cellStyle name="常规 127 2 2 3 3" xfId="70" xr:uid="{00000000-0005-0000-0000-000075000000}"/>
    <cellStyle name="常规 127 2 2 4" xfId="71" xr:uid="{00000000-0005-0000-0000-000076000000}"/>
    <cellStyle name="常规 127 2 3" xfId="72" xr:uid="{00000000-0005-0000-0000-000077000000}"/>
    <cellStyle name="常规 127 2 3 2" xfId="73" xr:uid="{00000000-0005-0000-0000-000078000000}"/>
    <cellStyle name="常规 127 2 3 2 2" xfId="74" xr:uid="{00000000-0005-0000-0000-000079000000}"/>
    <cellStyle name="常规 127 2 3 2 2 2" xfId="75" xr:uid="{00000000-0005-0000-0000-00007A000000}"/>
    <cellStyle name="常规 127 2 3 2 3" xfId="76" xr:uid="{00000000-0005-0000-0000-00007B000000}"/>
    <cellStyle name="常规 127 2 3 3" xfId="77" xr:uid="{00000000-0005-0000-0000-00007C000000}"/>
    <cellStyle name="常规 127 2 4" xfId="78" xr:uid="{00000000-0005-0000-0000-00007D000000}"/>
    <cellStyle name="常规 127 2 4 2" xfId="79" xr:uid="{00000000-0005-0000-0000-00007E000000}"/>
    <cellStyle name="常规 127 2 4 2 2" xfId="80" xr:uid="{00000000-0005-0000-0000-00007F000000}"/>
    <cellStyle name="常规 127 2 4 3" xfId="81" xr:uid="{00000000-0005-0000-0000-000080000000}"/>
    <cellStyle name="常规 127 2 5" xfId="82" xr:uid="{00000000-0005-0000-0000-000081000000}"/>
    <cellStyle name="常规 127 3" xfId="83" xr:uid="{00000000-0005-0000-0000-000082000000}"/>
    <cellStyle name="常规 127 3 2" xfId="84" xr:uid="{00000000-0005-0000-0000-000083000000}"/>
    <cellStyle name="常规 127 3 2 2" xfId="85" xr:uid="{00000000-0005-0000-0000-000084000000}"/>
    <cellStyle name="常规 127 3 2 2 2" xfId="86" xr:uid="{00000000-0005-0000-0000-000085000000}"/>
    <cellStyle name="常规 127 3 2 2 2 2" xfId="87" xr:uid="{00000000-0005-0000-0000-000086000000}"/>
    <cellStyle name="常规 127 3 2 2 3" xfId="88" xr:uid="{00000000-0005-0000-0000-000087000000}"/>
    <cellStyle name="常规 127 3 2 3" xfId="89" xr:uid="{00000000-0005-0000-0000-000088000000}"/>
    <cellStyle name="常规 127 3 3" xfId="90" xr:uid="{00000000-0005-0000-0000-000089000000}"/>
    <cellStyle name="常规 127 3 3 2" xfId="91" xr:uid="{00000000-0005-0000-0000-00008A000000}"/>
    <cellStyle name="常规 127 3 3 2 2" xfId="92" xr:uid="{00000000-0005-0000-0000-00008B000000}"/>
    <cellStyle name="常规 127 3 3 3" xfId="93" xr:uid="{00000000-0005-0000-0000-00008C000000}"/>
    <cellStyle name="常规 127 3 4" xfId="94" xr:uid="{00000000-0005-0000-0000-00008D000000}"/>
    <cellStyle name="常规 127 4" xfId="95" xr:uid="{00000000-0005-0000-0000-00008E000000}"/>
    <cellStyle name="常规 127 4 2" xfId="96" xr:uid="{00000000-0005-0000-0000-00008F000000}"/>
    <cellStyle name="常规 127 4 2 2" xfId="97" xr:uid="{00000000-0005-0000-0000-000090000000}"/>
    <cellStyle name="常规 127 4 2 2 2" xfId="98" xr:uid="{00000000-0005-0000-0000-000091000000}"/>
    <cellStyle name="常规 127 4 2 2 2 2" xfId="99" xr:uid="{00000000-0005-0000-0000-000092000000}"/>
    <cellStyle name="常规 127 4 2 2 2 2 2" xfId="100" xr:uid="{00000000-0005-0000-0000-000093000000}"/>
    <cellStyle name="常规 127 4 2 2 2 2 2 2" xfId="101" xr:uid="{00000000-0005-0000-0000-000094000000}"/>
    <cellStyle name="常规 127 4 2 2 2 2 3" xfId="102" xr:uid="{00000000-0005-0000-0000-000095000000}"/>
    <cellStyle name="常规 127 4 2 2 2 3" xfId="103" xr:uid="{00000000-0005-0000-0000-000096000000}"/>
    <cellStyle name="常规 127 4 2 2 3" xfId="104" xr:uid="{00000000-0005-0000-0000-000097000000}"/>
    <cellStyle name="常规 127 4 2 2 3 2" xfId="105" xr:uid="{00000000-0005-0000-0000-000098000000}"/>
    <cellStyle name="常规 127 4 2 2 3 2 2" xfId="106" xr:uid="{00000000-0005-0000-0000-000099000000}"/>
    <cellStyle name="常规 127 4 2 2 3 3" xfId="107" xr:uid="{00000000-0005-0000-0000-00009A000000}"/>
    <cellStyle name="常规 127 4 2 2 4" xfId="108" xr:uid="{00000000-0005-0000-0000-00009B000000}"/>
    <cellStyle name="常规 127 4 2 3" xfId="109" xr:uid="{00000000-0005-0000-0000-00009C000000}"/>
    <cellStyle name="常规 127 4 2 3 2" xfId="110" xr:uid="{00000000-0005-0000-0000-00009D000000}"/>
    <cellStyle name="常规 127 4 2 3 2 2" xfId="111" xr:uid="{00000000-0005-0000-0000-00009E000000}"/>
    <cellStyle name="常规 127 4 2 3 2 2 2" xfId="112" xr:uid="{00000000-0005-0000-0000-00009F000000}"/>
    <cellStyle name="常规 127 4 2 3 2 3" xfId="113" xr:uid="{00000000-0005-0000-0000-0000A0000000}"/>
    <cellStyle name="常规 127 4 2 3 3" xfId="114" xr:uid="{00000000-0005-0000-0000-0000A1000000}"/>
    <cellStyle name="常规 127 4 2 4" xfId="115" xr:uid="{00000000-0005-0000-0000-0000A2000000}"/>
    <cellStyle name="常规 127 4 2 4 2" xfId="116" xr:uid="{00000000-0005-0000-0000-0000A3000000}"/>
    <cellStyle name="常规 127 4 2 4 2 2" xfId="117" xr:uid="{00000000-0005-0000-0000-0000A4000000}"/>
    <cellStyle name="常规 127 4 2 4 3" xfId="118" xr:uid="{00000000-0005-0000-0000-0000A5000000}"/>
    <cellStyle name="常规 127 4 2 5" xfId="119" xr:uid="{00000000-0005-0000-0000-0000A6000000}"/>
    <cellStyle name="常规 127 4 3" xfId="120" xr:uid="{00000000-0005-0000-0000-0000A7000000}"/>
    <cellStyle name="常规 127 4 3 2" xfId="121" xr:uid="{00000000-0005-0000-0000-0000A8000000}"/>
    <cellStyle name="常规 127 4 3 2 2" xfId="122" xr:uid="{00000000-0005-0000-0000-0000A9000000}"/>
    <cellStyle name="常规 127 4 3 2 2 2" xfId="123" xr:uid="{00000000-0005-0000-0000-0000AA000000}"/>
    <cellStyle name="常规 127 4 3 2 2 2 2" xfId="124" xr:uid="{00000000-0005-0000-0000-0000AB000000}"/>
    <cellStyle name="常规 127 4 3 2 2 3" xfId="125" xr:uid="{00000000-0005-0000-0000-0000AC000000}"/>
    <cellStyle name="常规 127 4 3 2 3" xfId="126" xr:uid="{00000000-0005-0000-0000-0000AD000000}"/>
    <cellStyle name="常规 127 4 3 3" xfId="127" xr:uid="{00000000-0005-0000-0000-0000AE000000}"/>
    <cellStyle name="常规 127 4 3 3 2" xfId="128" xr:uid="{00000000-0005-0000-0000-0000AF000000}"/>
    <cellStyle name="常规 127 4 3 3 2 2" xfId="129" xr:uid="{00000000-0005-0000-0000-0000B0000000}"/>
    <cellStyle name="常规 127 4 3 3 3" xfId="130" xr:uid="{00000000-0005-0000-0000-0000B1000000}"/>
    <cellStyle name="常规 127 4 3 4" xfId="131" xr:uid="{00000000-0005-0000-0000-0000B2000000}"/>
    <cellStyle name="常规 127 4 4" xfId="132" xr:uid="{00000000-0005-0000-0000-0000B3000000}"/>
    <cellStyle name="常规 127 4 4 2" xfId="133" xr:uid="{00000000-0005-0000-0000-0000B4000000}"/>
    <cellStyle name="常规 127 4 4 2 2" xfId="134" xr:uid="{00000000-0005-0000-0000-0000B5000000}"/>
    <cellStyle name="常规 127 4 4 2 2 2" xfId="135" xr:uid="{00000000-0005-0000-0000-0000B6000000}"/>
    <cellStyle name="常规 127 4 4 2 3" xfId="136" xr:uid="{00000000-0005-0000-0000-0000B7000000}"/>
    <cellStyle name="常规 127 4 4 3" xfId="137" xr:uid="{00000000-0005-0000-0000-0000B8000000}"/>
    <cellStyle name="常规 127 4 5" xfId="138" xr:uid="{00000000-0005-0000-0000-0000B9000000}"/>
    <cellStyle name="常规 127 4 5 2" xfId="139" xr:uid="{00000000-0005-0000-0000-0000BA000000}"/>
    <cellStyle name="常规 127 4 5 2 2" xfId="140" xr:uid="{00000000-0005-0000-0000-0000BB000000}"/>
    <cellStyle name="常规 127 4 5 3" xfId="141" xr:uid="{00000000-0005-0000-0000-0000BC000000}"/>
    <cellStyle name="常规 127 4 6" xfId="142" xr:uid="{00000000-0005-0000-0000-0000BD000000}"/>
    <cellStyle name="常规 127 5" xfId="143" xr:uid="{00000000-0005-0000-0000-0000BE000000}"/>
    <cellStyle name="常规 127 5 2" xfId="144" xr:uid="{00000000-0005-0000-0000-0000BF000000}"/>
    <cellStyle name="常规 127 5 2 2" xfId="145" xr:uid="{00000000-0005-0000-0000-0000C0000000}"/>
    <cellStyle name="常规 127 5 2 2 2" xfId="146" xr:uid="{00000000-0005-0000-0000-0000C1000000}"/>
    <cellStyle name="常规 127 5 2 3" xfId="147" xr:uid="{00000000-0005-0000-0000-0000C2000000}"/>
    <cellStyle name="常规 127 5 3" xfId="148" xr:uid="{00000000-0005-0000-0000-0000C3000000}"/>
    <cellStyle name="常规 127 6" xfId="149" xr:uid="{00000000-0005-0000-0000-0000C4000000}"/>
    <cellStyle name="常规 127 6 2" xfId="150" xr:uid="{00000000-0005-0000-0000-0000C5000000}"/>
    <cellStyle name="常规 127 6 2 2" xfId="151" xr:uid="{00000000-0005-0000-0000-0000C6000000}"/>
    <cellStyle name="常规 127 6 3" xfId="152" xr:uid="{00000000-0005-0000-0000-0000C7000000}"/>
    <cellStyle name="常规 127 7" xfId="153" xr:uid="{00000000-0005-0000-0000-0000C8000000}"/>
    <cellStyle name="常规 127 7 2" xfId="154" xr:uid="{00000000-0005-0000-0000-0000C9000000}"/>
    <cellStyle name="常规 127 8" xfId="155" xr:uid="{00000000-0005-0000-0000-0000CA000000}"/>
    <cellStyle name="常规 127 8 2" xfId="156" xr:uid="{00000000-0005-0000-0000-0000CB000000}"/>
    <cellStyle name="常规 127 9" xfId="157" xr:uid="{00000000-0005-0000-0000-0000CC000000}"/>
    <cellStyle name="常规 127 9 2" xfId="158" xr:uid="{00000000-0005-0000-0000-0000CD000000}"/>
    <cellStyle name="常规 13" xfId="159" xr:uid="{00000000-0005-0000-0000-0000CE000000}"/>
    <cellStyle name="常规 13 2" xfId="160" xr:uid="{00000000-0005-0000-0000-0000CF000000}"/>
    <cellStyle name="常规 13 2 2" xfId="161" xr:uid="{00000000-0005-0000-0000-0000D0000000}"/>
    <cellStyle name="常规 13 2 2 2" xfId="162" xr:uid="{00000000-0005-0000-0000-0000D1000000}"/>
    <cellStyle name="常规 13 2 3" xfId="163" xr:uid="{00000000-0005-0000-0000-0000D2000000}"/>
    <cellStyle name="常规 13 3" xfId="164" xr:uid="{00000000-0005-0000-0000-0000D3000000}"/>
    <cellStyle name="常规 14" xfId="165" xr:uid="{00000000-0005-0000-0000-0000D4000000}"/>
    <cellStyle name="常规 14 2" xfId="166" xr:uid="{00000000-0005-0000-0000-0000D5000000}"/>
    <cellStyle name="常规 14 2 2" xfId="167" xr:uid="{00000000-0005-0000-0000-0000D6000000}"/>
    <cellStyle name="常规 14 2 2 2" xfId="168" xr:uid="{00000000-0005-0000-0000-0000D7000000}"/>
    <cellStyle name="常规 14 2 3" xfId="169" xr:uid="{00000000-0005-0000-0000-0000D8000000}"/>
    <cellStyle name="常规 14 3" xfId="170" xr:uid="{00000000-0005-0000-0000-0000D9000000}"/>
    <cellStyle name="常规 15" xfId="171" xr:uid="{00000000-0005-0000-0000-0000DA000000}"/>
    <cellStyle name="常规 15 2" xfId="172" xr:uid="{00000000-0005-0000-0000-0000DB000000}"/>
    <cellStyle name="常规 15 2 2" xfId="173" xr:uid="{00000000-0005-0000-0000-0000DC000000}"/>
    <cellStyle name="常规 15 2 2 2" xfId="174" xr:uid="{00000000-0005-0000-0000-0000DD000000}"/>
    <cellStyle name="常规 15 2 2 2 2" xfId="175" xr:uid="{00000000-0005-0000-0000-0000DE000000}"/>
    <cellStyle name="常规 15 2 2 3" xfId="176" xr:uid="{00000000-0005-0000-0000-0000DF000000}"/>
    <cellStyle name="常规 15 2 3" xfId="177" xr:uid="{00000000-0005-0000-0000-0000E0000000}"/>
    <cellStyle name="常规 15 3" xfId="178" xr:uid="{00000000-0005-0000-0000-0000E1000000}"/>
    <cellStyle name="常规 16" xfId="179" xr:uid="{00000000-0005-0000-0000-0000E2000000}"/>
    <cellStyle name="常规 16 2" xfId="180" xr:uid="{00000000-0005-0000-0000-0000E3000000}"/>
    <cellStyle name="常规 16 2 2" xfId="181" xr:uid="{00000000-0005-0000-0000-0000E4000000}"/>
    <cellStyle name="常规 16 3" xfId="182" xr:uid="{00000000-0005-0000-0000-0000E5000000}"/>
    <cellStyle name="常规 17" xfId="183" xr:uid="{00000000-0005-0000-0000-0000E6000000}"/>
    <cellStyle name="常规 17 2" xfId="184" xr:uid="{00000000-0005-0000-0000-0000E7000000}"/>
    <cellStyle name="常规 18" xfId="185" xr:uid="{00000000-0005-0000-0000-0000E8000000}"/>
    <cellStyle name="常规 2" xfId="186" xr:uid="{00000000-0005-0000-0000-0000E9000000}"/>
    <cellStyle name="常规 2 2" xfId="187" xr:uid="{00000000-0005-0000-0000-0000EA000000}"/>
    <cellStyle name="常规 2 2 2" xfId="188" xr:uid="{00000000-0005-0000-0000-0000EB000000}"/>
    <cellStyle name="常规 2 2 2 2" xfId="189" xr:uid="{00000000-0005-0000-0000-0000EC000000}"/>
    <cellStyle name="常规 2 2 2 2 2" xfId="190" xr:uid="{00000000-0005-0000-0000-0000ED000000}"/>
    <cellStyle name="常规 2 2 2 2 2 2" xfId="191" xr:uid="{00000000-0005-0000-0000-0000EE000000}"/>
    <cellStyle name="常规 2 2 2 2 2 2 2" xfId="192" xr:uid="{00000000-0005-0000-0000-0000EF000000}"/>
    <cellStyle name="常规 2 2 2 2 2 2 2 2" xfId="193" xr:uid="{00000000-0005-0000-0000-0000F0000000}"/>
    <cellStyle name="常规 2 2 2 2 2 2 2 2 2" xfId="194" xr:uid="{00000000-0005-0000-0000-0000F1000000}"/>
    <cellStyle name="常规 2 2 2 2 2 2 2 3" xfId="195" xr:uid="{00000000-0005-0000-0000-0000F2000000}"/>
    <cellStyle name="常规 2 2 2 2 2 2 3" xfId="196" xr:uid="{00000000-0005-0000-0000-0000F3000000}"/>
    <cellStyle name="常规 2 2 2 2 2 3" xfId="197" xr:uid="{00000000-0005-0000-0000-0000F4000000}"/>
    <cellStyle name="常规 2 2 2 2 2 3 2" xfId="198" xr:uid="{00000000-0005-0000-0000-0000F5000000}"/>
    <cellStyle name="常规 2 2 2 2 2 3 2 2" xfId="199" xr:uid="{00000000-0005-0000-0000-0000F6000000}"/>
    <cellStyle name="常规 2 2 2 2 2 3 3" xfId="200" xr:uid="{00000000-0005-0000-0000-0000F7000000}"/>
    <cellStyle name="常规 2 2 2 2 2 4" xfId="201" xr:uid="{00000000-0005-0000-0000-0000F8000000}"/>
    <cellStyle name="常规 2 2 2 2 3" xfId="202" xr:uid="{00000000-0005-0000-0000-0000F9000000}"/>
    <cellStyle name="常规 2 2 2 2 3 2" xfId="203" xr:uid="{00000000-0005-0000-0000-0000FA000000}"/>
    <cellStyle name="常规 2 2 2 2 3 2 2" xfId="204" xr:uid="{00000000-0005-0000-0000-0000FB000000}"/>
    <cellStyle name="常规 2 2 2 2 3 2 2 2" xfId="205" xr:uid="{00000000-0005-0000-0000-0000FC000000}"/>
    <cellStyle name="常规 2 2 2 2 3 2 3" xfId="206" xr:uid="{00000000-0005-0000-0000-0000FD000000}"/>
    <cellStyle name="常规 2 2 2 2 3 3" xfId="207" xr:uid="{00000000-0005-0000-0000-0000FE000000}"/>
    <cellStyle name="常规 2 2 2 2 4" xfId="208" xr:uid="{00000000-0005-0000-0000-0000FF000000}"/>
    <cellStyle name="常规 2 2 2 2 4 2" xfId="209" xr:uid="{00000000-0005-0000-0000-000000010000}"/>
    <cellStyle name="常规 2 2 2 2 4 2 2" xfId="210" xr:uid="{00000000-0005-0000-0000-000001010000}"/>
    <cellStyle name="常规 2 2 2 2 4 3" xfId="211" xr:uid="{00000000-0005-0000-0000-000002010000}"/>
    <cellStyle name="常规 2 2 2 2 5" xfId="212" xr:uid="{00000000-0005-0000-0000-000003010000}"/>
    <cellStyle name="常规 2 2 2 3" xfId="213" xr:uid="{00000000-0005-0000-0000-000004010000}"/>
    <cellStyle name="常规 2 2 2 3 2" xfId="214" xr:uid="{00000000-0005-0000-0000-000005010000}"/>
    <cellStyle name="常规 2 2 2 3 2 2" xfId="215" xr:uid="{00000000-0005-0000-0000-000006010000}"/>
    <cellStyle name="常规 2 2 2 3 2 2 2" xfId="216" xr:uid="{00000000-0005-0000-0000-000007010000}"/>
    <cellStyle name="常规 2 2 2 3 2 2 2 2" xfId="217" xr:uid="{00000000-0005-0000-0000-000008010000}"/>
    <cellStyle name="常规 2 2 2 3 2 2 3" xfId="218" xr:uid="{00000000-0005-0000-0000-000009010000}"/>
    <cellStyle name="常规 2 2 2 3 2 3" xfId="219" xr:uid="{00000000-0005-0000-0000-00000A010000}"/>
    <cellStyle name="常规 2 2 2 3 3" xfId="220" xr:uid="{00000000-0005-0000-0000-00000B010000}"/>
    <cellStyle name="常规 2 2 2 3 3 2" xfId="221" xr:uid="{00000000-0005-0000-0000-00000C010000}"/>
    <cellStyle name="常规 2 2 2 3 3 2 2" xfId="222" xr:uid="{00000000-0005-0000-0000-00000D010000}"/>
    <cellStyle name="常规 2 2 2 3 3 3" xfId="223" xr:uid="{00000000-0005-0000-0000-00000E010000}"/>
    <cellStyle name="常规 2 2 2 3 4" xfId="224" xr:uid="{00000000-0005-0000-0000-00000F010000}"/>
    <cellStyle name="常规 2 2 2 4" xfId="225" xr:uid="{00000000-0005-0000-0000-000010010000}"/>
    <cellStyle name="常规 2 2 2 4 2" xfId="226" xr:uid="{00000000-0005-0000-0000-000011010000}"/>
    <cellStyle name="常规 2 2 2 4 2 2" xfId="227" xr:uid="{00000000-0005-0000-0000-000012010000}"/>
    <cellStyle name="常规 2 2 2 4 2 2 2" xfId="228" xr:uid="{00000000-0005-0000-0000-000013010000}"/>
    <cellStyle name="常规 2 2 2 4 2 3" xfId="229" xr:uid="{00000000-0005-0000-0000-000014010000}"/>
    <cellStyle name="常规 2 2 2 4 3" xfId="230" xr:uid="{00000000-0005-0000-0000-000015010000}"/>
    <cellStyle name="常规 2 2 2 5" xfId="231" xr:uid="{00000000-0005-0000-0000-000016010000}"/>
    <cellStyle name="常规 2 2 2 5 2" xfId="232" xr:uid="{00000000-0005-0000-0000-000017010000}"/>
    <cellStyle name="常规 2 2 2 5 2 2" xfId="233" xr:uid="{00000000-0005-0000-0000-000018010000}"/>
    <cellStyle name="常规 2 2 2 5 3" xfId="234" xr:uid="{00000000-0005-0000-0000-000019010000}"/>
    <cellStyle name="常规 2 2 2 6" xfId="235" xr:uid="{00000000-0005-0000-0000-00001A010000}"/>
    <cellStyle name="常规 2 2 3" xfId="236" xr:uid="{00000000-0005-0000-0000-00001B010000}"/>
    <cellStyle name="常规 2 2 3 2" xfId="237" xr:uid="{00000000-0005-0000-0000-00001C010000}"/>
    <cellStyle name="常规 2 2 3 2 2" xfId="238" xr:uid="{00000000-0005-0000-0000-00001D010000}"/>
    <cellStyle name="常规 2 2 3 2 2 2" xfId="239" xr:uid="{00000000-0005-0000-0000-00001E010000}"/>
    <cellStyle name="常规 2 2 3 2 2 2 2" xfId="240" xr:uid="{00000000-0005-0000-0000-00001F010000}"/>
    <cellStyle name="常规 2 2 3 2 2 2 2 2" xfId="241" xr:uid="{00000000-0005-0000-0000-000020010000}"/>
    <cellStyle name="常规 2 2 3 2 2 2 3" xfId="242" xr:uid="{00000000-0005-0000-0000-000021010000}"/>
    <cellStyle name="常规 2 2 3 2 2 3" xfId="243" xr:uid="{00000000-0005-0000-0000-000022010000}"/>
    <cellStyle name="常规 2 2 3 2 3" xfId="244" xr:uid="{00000000-0005-0000-0000-000023010000}"/>
    <cellStyle name="常规 2 2 3 2 3 2" xfId="245" xr:uid="{00000000-0005-0000-0000-000024010000}"/>
    <cellStyle name="常规 2 2 3 2 3 2 2" xfId="246" xr:uid="{00000000-0005-0000-0000-000025010000}"/>
    <cellStyle name="常规 2 2 3 2 3 3" xfId="247" xr:uid="{00000000-0005-0000-0000-000026010000}"/>
    <cellStyle name="常规 2 2 3 2 4" xfId="248" xr:uid="{00000000-0005-0000-0000-000027010000}"/>
    <cellStyle name="常规 2 2 3 3" xfId="249" xr:uid="{00000000-0005-0000-0000-000028010000}"/>
    <cellStyle name="常规 2 2 3 3 2" xfId="250" xr:uid="{00000000-0005-0000-0000-000029010000}"/>
    <cellStyle name="常规 2 2 3 3 2 2" xfId="251" xr:uid="{00000000-0005-0000-0000-00002A010000}"/>
    <cellStyle name="常规 2 2 3 3 2 2 2" xfId="252" xr:uid="{00000000-0005-0000-0000-00002B010000}"/>
    <cellStyle name="常规 2 2 3 3 2 3" xfId="253" xr:uid="{00000000-0005-0000-0000-00002C010000}"/>
    <cellStyle name="常规 2 2 3 3 3" xfId="254" xr:uid="{00000000-0005-0000-0000-00002D010000}"/>
    <cellStyle name="常规 2 2 3 4" xfId="255" xr:uid="{00000000-0005-0000-0000-00002E010000}"/>
    <cellStyle name="常规 2 2 3 4 2" xfId="256" xr:uid="{00000000-0005-0000-0000-00002F010000}"/>
    <cellStyle name="常规 2 2 3 4 2 2" xfId="257" xr:uid="{00000000-0005-0000-0000-000030010000}"/>
    <cellStyle name="常规 2 2 3 4 3" xfId="258" xr:uid="{00000000-0005-0000-0000-000031010000}"/>
    <cellStyle name="常规 2 2 3 5" xfId="259" xr:uid="{00000000-0005-0000-0000-000032010000}"/>
    <cellStyle name="常规 2 2 4" xfId="260" xr:uid="{00000000-0005-0000-0000-000033010000}"/>
    <cellStyle name="常规 2 2 4 2" xfId="261" xr:uid="{00000000-0005-0000-0000-000034010000}"/>
    <cellStyle name="常规 2 2 4 2 2" xfId="262" xr:uid="{00000000-0005-0000-0000-000035010000}"/>
    <cellStyle name="常规 2 2 4 2 2 2" xfId="263" xr:uid="{00000000-0005-0000-0000-000036010000}"/>
    <cellStyle name="常规 2 2 4 2 2 2 2" xfId="264" xr:uid="{00000000-0005-0000-0000-000037010000}"/>
    <cellStyle name="常规 2 2 4 2 2 3" xfId="265" xr:uid="{00000000-0005-0000-0000-000038010000}"/>
    <cellStyle name="常规 2 2 4 2 3" xfId="266" xr:uid="{00000000-0005-0000-0000-000039010000}"/>
    <cellStyle name="常规 2 2 4 3" xfId="267" xr:uid="{00000000-0005-0000-0000-00003A010000}"/>
    <cellStyle name="常规 2 2 4 3 2" xfId="268" xr:uid="{00000000-0005-0000-0000-00003B010000}"/>
    <cellStyle name="常规 2 2 4 3 2 2" xfId="269" xr:uid="{00000000-0005-0000-0000-00003C010000}"/>
    <cellStyle name="常规 2 2 4 3 3" xfId="270" xr:uid="{00000000-0005-0000-0000-00003D010000}"/>
    <cellStyle name="常规 2 2 4 4" xfId="271" xr:uid="{00000000-0005-0000-0000-00003E010000}"/>
    <cellStyle name="常规 2 2 5" xfId="272" xr:uid="{00000000-0005-0000-0000-00003F010000}"/>
    <cellStyle name="常规 2 2 5 2" xfId="273" xr:uid="{00000000-0005-0000-0000-000040010000}"/>
    <cellStyle name="常规 2 2 5 2 2" xfId="274" xr:uid="{00000000-0005-0000-0000-000041010000}"/>
    <cellStyle name="常规 2 2 5 2 2 2" xfId="275" xr:uid="{00000000-0005-0000-0000-000042010000}"/>
    <cellStyle name="常规 2 2 5 2 3" xfId="276" xr:uid="{00000000-0005-0000-0000-000043010000}"/>
    <cellStyle name="常规 2 2 5 3" xfId="277" xr:uid="{00000000-0005-0000-0000-000044010000}"/>
    <cellStyle name="常规 2 2 6" xfId="278" xr:uid="{00000000-0005-0000-0000-000045010000}"/>
    <cellStyle name="常规 2 2 6 2" xfId="279" xr:uid="{00000000-0005-0000-0000-000046010000}"/>
    <cellStyle name="常规 2 2 6 2 2" xfId="280" xr:uid="{00000000-0005-0000-0000-000047010000}"/>
    <cellStyle name="常规 2 2 6 3" xfId="281" xr:uid="{00000000-0005-0000-0000-000048010000}"/>
    <cellStyle name="常规 2 2 7" xfId="282" xr:uid="{00000000-0005-0000-0000-000049010000}"/>
    <cellStyle name="常规 2 3" xfId="283" xr:uid="{00000000-0005-0000-0000-00004A010000}"/>
    <cellStyle name="常规 2 3 2" xfId="284" xr:uid="{00000000-0005-0000-0000-00004B010000}"/>
    <cellStyle name="常规 2 3 2 2" xfId="285" xr:uid="{00000000-0005-0000-0000-00004C010000}"/>
    <cellStyle name="常规 2 3 2 2 2" xfId="286" xr:uid="{00000000-0005-0000-0000-00004D010000}"/>
    <cellStyle name="常规 2 3 2 2 2 2" xfId="287" xr:uid="{00000000-0005-0000-0000-00004E010000}"/>
    <cellStyle name="常规 2 3 2 2 2 2 2" xfId="288" xr:uid="{00000000-0005-0000-0000-00004F010000}"/>
    <cellStyle name="常规 2 3 2 2 2 3" xfId="289" xr:uid="{00000000-0005-0000-0000-000050010000}"/>
    <cellStyle name="常规 2 3 2 2 3" xfId="290" xr:uid="{00000000-0005-0000-0000-000051010000}"/>
    <cellStyle name="常规 2 3 2 3" xfId="291" xr:uid="{00000000-0005-0000-0000-000052010000}"/>
    <cellStyle name="常规 2 3 2 3 2" xfId="292" xr:uid="{00000000-0005-0000-0000-000053010000}"/>
    <cellStyle name="常规 2 3 2 3 2 2" xfId="293" xr:uid="{00000000-0005-0000-0000-000054010000}"/>
    <cellStyle name="常规 2 3 2 3 3" xfId="294" xr:uid="{00000000-0005-0000-0000-000055010000}"/>
    <cellStyle name="常规 2 3 2 4" xfId="295" xr:uid="{00000000-0005-0000-0000-000056010000}"/>
    <cellStyle name="常规 2 3 3" xfId="296" xr:uid="{00000000-0005-0000-0000-000057010000}"/>
    <cellStyle name="常规 2 3 3 2" xfId="297" xr:uid="{00000000-0005-0000-0000-000058010000}"/>
    <cellStyle name="常规 2 3 3 2 2" xfId="298" xr:uid="{00000000-0005-0000-0000-000059010000}"/>
    <cellStyle name="常规 2 3 3 2 2 2" xfId="299" xr:uid="{00000000-0005-0000-0000-00005A010000}"/>
    <cellStyle name="常规 2 3 3 2 3" xfId="300" xr:uid="{00000000-0005-0000-0000-00005B010000}"/>
    <cellStyle name="常规 2 3 3 3" xfId="301" xr:uid="{00000000-0005-0000-0000-00005C010000}"/>
    <cellStyle name="常规 2 3 4" xfId="302" xr:uid="{00000000-0005-0000-0000-00005D010000}"/>
    <cellStyle name="常规 2 3 4 2" xfId="303" xr:uid="{00000000-0005-0000-0000-00005E010000}"/>
    <cellStyle name="常规 2 3 4 2 2" xfId="304" xr:uid="{00000000-0005-0000-0000-00005F010000}"/>
    <cellStyle name="常规 2 3 4 3" xfId="305" xr:uid="{00000000-0005-0000-0000-000060010000}"/>
    <cellStyle name="常规 2 3 5" xfId="306" xr:uid="{00000000-0005-0000-0000-000061010000}"/>
    <cellStyle name="常规 2 4" xfId="307" xr:uid="{00000000-0005-0000-0000-000062010000}"/>
    <cellStyle name="常规 2 4 2" xfId="308" xr:uid="{00000000-0005-0000-0000-000063010000}"/>
    <cellStyle name="常规 2 4 2 2" xfId="309" xr:uid="{00000000-0005-0000-0000-000064010000}"/>
    <cellStyle name="常规 2 4 2 2 2" xfId="310" xr:uid="{00000000-0005-0000-0000-000065010000}"/>
    <cellStyle name="常规 2 4 2 2 2 2" xfId="311" xr:uid="{00000000-0005-0000-0000-000066010000}"/>
    <cellStyle name="常规 2 4 2 2 3" xfId="312" xr:uid="{00000000-0005-0000-0000-000067010000}"/>
    <cellStyle name="常规 2 4 2 3" xfId="313" xr:uid="{00000000-0005-0000-0000-000068010000}"/>
    <cellStyle name="常规 2 4 3" xfId="314" xr:uid="{00000000-0005-0000-0000-000069010000}"/>
    <cellStyle name="常规 2 4 3 2" xfId="315" xr:uid="{00000000-0005-0000-0000-00006A010000}"/>
    <cellStyle name="常规 2 4 3 2 2" xfId="316" xr:uid="{00000000-0005-0000-0000-00006B010000}"/>
    <cellStyle name="常规 2 4 3 3" xfId="317" xr:uid="{00000000-0005-0000-0000-00006C010000}"/>
    <cellStyle name="常规 2 4 4" xfId="318" xr:uid="{00000000-0005-0000-0000-00006D010000}"/>
    <cellStyle name="常规 2 5" xfId="319" xr:uid="{00000000-0005-0000-0000-00006E010000}"/>
    <cellStyle name="常规 2 5 2" xfId="320" xr:uid="{00000000-0005-0000-0000-00006F010000}"/>
    <cellStyle name="常规 2 5 2 2" xfId="321" xr:uid="{00000000-0005-0000-0000-000070010000}"/>
    <cellStyle name="常规 2 5 2 2 2" xfId="322" xr:uid="{00000000-0005-0000-0000-000071010000}"/>
    <cellStyle name="常规 2 5 2 3" xfId="323" xr:uid="{00000000-0005-0000-0000-000072010000}"/>
    <cellStyle name="常规 2 5 3" xfId="324" xr:uid="{00000000-0005-0000-0000-000073010000}"/>
    <cellStyle name="常规 2 6" xfId="325" xr:uid="{00000000-0005-0000-0000-000074010000}"/>
    <cellStyle name="常规 2 6 2" xfId="326" xr:uid="{00000000-0005-0000-0000-000075010000}"/>
    <cellStyle name="常规 2 6 2 2" xfId="327" xr:uid="{00000000-0005-0000-0000-000076010000}"/>
    <cellStyle name="常规 2 6 2 2 2" xfId="328" xr:uid="{00000000-0005-0000-0000-000077010000}"/>
    <cellStyle name="常规 2 6 2 2 2 2" xfId="329" xr:uid="{00000000-0005-0000-0000-000078010000}"/>
    <cellStyle name="常规 2 6 2 2 2 2 2" xfId="330" xr:uid="{00000000-0005-0000-0000-000079010000}"/>
    <cellStyle name="常规 2 6 2 2 2 2 2 2" xfId="331" xr:uid="{00000000-0005-0000-0000-00007A010000}"/>
    <cellStyle name="常规 2 6 2 2 2 2 3" xfId="332" xr:uid="{00000000-0005-0000-0000-00007B010000}"/>
    <cellStyle name="常规 2 6 2 2 2 3" xfId="333" xr:uid="{00000000-0005-0000-0000-00007C010000}"/>
    <cellStyle name="常规 2 6 2 2 3" xfId="334" xr:uid="{00000000-0005-0000-0000-00007D010000}"/>
    <cellStyle name="常规 2 6 2 2 3 2" xfId="335" xr:uid="{00000000-0005-0000-0000-00007E010000}"/>
    <cellStyle name="常规 2 6 2 2 3 2 2" xfId="336" xr:uid="{00000000-0005-0000-0000-00007F010000}"/>
    <cellStyle name="常规 2 6 2 2 3 3" xfId="337" xr:uid="{00000000-0005-0000-0000-000080010000}"/>
    <cellStyle name="常规 2 6 2 2 4" xfId="338" xr:uid="{00000000-0005-0000-0000-000081010000}"/>
    <cellStyle name="常规 2 6 2 3" xfId="339" xr:uid="{00000000-0005-0000-0000-000082010000}"/>
    <cellStyle name="常规 2 6 2 3 2" xfId="340" xr:uid="{00000000-0005-0000-0000-000083010000}"/>
    <cellStyle name="常规 2 6 2 3 2 2" xfId="341" xr:uid="{00000000-0005-0000-0000-000084010000}"/>
    <cellStyle name="常规 2 6 2 3 2 2 2" xfId="342" xr:uid="{00000000-0005-0000-0000-000085010000}"/>
    <cellStyle name="常规 2 6 2 3 2 3" xfId="343" xr:uid="{00000000-0005-0000-0000-000086010000}"/>
    <cellStyle name="常规 2 6 2 3 3" xfId="344" xr:uid="{00000000-0005-0000-0000-000087010000}"/>
    <cellStyle name="常规 2 6 2 4" xfId="345" xr:uid="{00000000-0005-0000-0000-000088010000}"/>
    <cellStyle name="常规 2 6 2 4 2" xfId="346" xr:uid="{00000000-0005-0000-0000-000089010000}"/>
    <cellStyle name="常规 2 6 2 4 2 2" xfId="347" xr:uid="{00000000-0005-0000-0000-00008A010000}"/>
    <cellStyle name="常规 2 6 2 4 3" xfId="348" xr:uid="{00000000-0005-0000-0000-00008B010000}"/>
    <cellStyle name="常规 2 6 2 5" xfId="349" xr:uid="{00000000-0005-0000-0000-00008C010000}"/>
    <cellStyle name="常规 2 6 3" xfId="350" xr:uid="{00000000-0005-0000-0000-00008D010000}"/>
    <cellStyle name="常规 2 6 3 2" xfId="351" xr:uid="{00000000-0005-0000-0000-00008E010000}"/>
    <cellStyle name="常规 2 6 3 2 2" xfId="352" xr:uid="{00000000-0005-0000-0000-00008F010000}"/>
    <cellStyle name="常规 2 6 3 2 2 2" xfId="353" xr:uid="{00000000-0005-0000-0000-000090010000}"/>
    <cellStyle name="常规 2 6 3 2 2 2 2" xfId="354" xr:uid="{00000000-0005-0000-0000-000091010000}"/>
    <cellStyle name="常规 2 6 3 2 2 3" xfId="355" xr:uid="{00000000-0005-0000-0000-000092010000}"/>
    <cellStyle name="常规 2 6 3 2 3" xfId="356" xr:uid="{00000000-0005-0000-0000-000093010000}"/>
    <cellStyle name="常规 2 6 3 3" xfId="357" xr:uid="{00000000-0005-0000-0000-000094010000}"/>
    <cellStyle name="常规 2 6 3 3 2" xfId="358" xr:uid="{00000000-0005-0000-0000-000095010000}"/>
    <cellStyle name="常规 2 6 3 3 2 2" xfId="359" xr:uid="{00000000-0005-0000-0000-000096010000}"/>
    <cellStyle name="常规 2 6 3 3 3" xfId="360" xr:uid="{00000000-0005-0000-0000-000097010000}"/>
    <cellStyle name="常规 2 6 3 4" xfId="361" xr:uid="{00000000-0005-0000-0000-000098010000}"/>
    <cellStyle name="常规 2 6 4" xfId="362" xr:uid="{00000000-0005-0000-0000-000099010000}"/>
    <cellStyle name="常规 2 6 4 2" xfId="363" xr:uid="{00000000-0005-0000-0000-00009A010000}"/>
    <cellStyle name="常规 2 6 4 2 2" xfId="364" xr:uid="{00000000-0005-0000-0000-00009B010000}"/>
    <cellStyle name="常规 2 6 4 2 2 2" xfId="365" xr:uid="{00000000-0005-0000-0000-00009C010000}"/>
    <cellStyle name="常规 2 6 4 2 3" xfId="366" xr:uid="{00000000-0005-0000-0000-00009D010000}"/>
    <cellStyle name="常规 2 6 4 3" xfId="367" xr:uid="{00000000-0005-0000-0000-00009E010000}"/>
    <cellStyle name="常规 2 6 5" xfId="368" xr:uid="{00000000-0005-0000-0000-00009F010000}"/>
    <cellStyle name="常规 2 6 5 2" xfId="369" xr:uid="{00000000-0005-0000-0000-0000A0010000}"/>
    <cellStyle name="常规 2 6 5 2 2" xfId="370" xr:uid="{00000000-0005-0000-0000-0000A1010000}"/>
    <cellStyle name="常规 2 6 5 3" xfId="371" xr:uid="{00000000-0005-0000-0000-0000A2010000}"/>
    <cellStyle name="常规 2 6 6" xfId="372" xr:uid="{00000000-0005-0000-0000-0000A3010000}"/>
    <cellStyle name="常规 2 7" xfId="373" xr:uid="{00000000-0005-0000-0000-0000A4010000}"/>
    <cellStyle name="常规 2 7 2" xfId="374" xr:uid="{00000000-0005-0000-0000-0000A5010000}"/>
    <cellStyle name="常规 2 7 2 2" xfId="375" xr:uid="{00000000-0005-0000-0000-0000A6010000}"/>
    <cellStyle name="常规 2 7 2 2 2" xfId="376" xr:uid="{00000000-0005-0000-0000-0000A7010000}"/>
    <cellStyle name="常规 2 7 2 3" xfId="377" xr:uid="{00000000-0005-0000-0000-0000A8010000}"/>
    <cellStyle name="常规 2 7 3" xfId="378" xr:uid="{00000000-0005-0000-0000-0000A9010000}"/>
    <cellStyle name="常规 2 8" xfId="379" xr:uid="{00000000-0005-0000-0000-0000AA010000}"/>
    <cellStyle name="常规 2 8 2" xfId="380" xr:uid="{00000000-0005-0000-0000-0000AB010000}"/>
    <cellStyle name="常规 2 8 2 2" xfId="381" xr:uid="{00000000-0005-0000-0000-0000AC010000}"/>
    <cellStyle name="常规 2 8 3" xfId="382" xr:uid="{00000000-0005-0000-0000-0000AD010000}"/>
    <cellStyle name="常规 2 9" xfId="383" xr:uid="{00000000-0005-0000-0000-0000AE010000}"/>
    <cellStyle name="常规 3" xfId="384" xr:uid="{00000000-0005-0000-0000-0000AF010000}"/>
    <cellStyle name="常规 3 2" xfId="385" xr:uid="{00000000-0005-0000-0000-0000B0010000}"/>
    <cellStyle name="常规 3 2 2" xfId="386" xr:uid="{00000000-0005-0000-0000-0000B1010000}"/>
    <cellStyle name="常规 3 2 2 2" xfId="387" xr:uid="{00000000-0005-0000-0000-0000B2010000}"/>
    <cellStyle name="常规 3 2 2 2 2" xfId="388" xr:uid="{00000000-0005-0000-0000-0000B3010000}"/>
    <cellStyle name="常规 3 2 2 2 2 2" xfId="389" xr:uid="{00000000-0005-0000-0000-0000B4010000}"/>
    <cellStyle name="常规 3 2 2 2 2 2 2" xfId="390" xr:uid="{00000000-0005-0000-0000-0000B5010000}"/>
    <cellStyle name="常规 3 2 2 2 2 3" xfId="391" xr:uid="{00000000-0005-0000-0000-0000B6010000}"/>
    <cellStyle name="常规 3 2 2 2 3" xfId="392" xr:uid="{00000000-0005-0000-0000-0000B7010000}"/>
    <cellStyle name="常规 3 2 2 3" xfId="393" xr:uid="{00000000-0005-0000-0000-0000B8010000}"/>
    <cellStyle name="常规 3 2 2 3 2" xfId="394" xr:uid="{00000000-0005-0000-0000-0000B9010000}"/>
    <cellStyle name="常规 3 2 2 3 2 2" xfId="395" xr:uid="{00000000-0005-0000-0000-0000BA010000}"/>
    <cellStyle name="常规 3 2 2 3 3" xfId="396" xr:uid="{00000000-0005-0000-0000-0000BB010000}"/>
    <cellStyle name="常规 3 2 2 4" xfId="397" xr:uid="{00000000-0005-0000-0000-0000BC010000}"/>
    <cellStyle name="常规 3 2 3" xfId="398" xr:uid="{00000000-0005-0000-0000-0000BD010000}"/>
    <cellStyle name="常规 3 2 3 2" xfId="399" xr:uid="{00000000-0005-0000-0000-0000BE010000}"/>
    <cellStyle name="常规 3 2 3 2 2" xfId="400" xr:uid="{00000000-0005-0000-0000-0000BF010000}"/>
    <cellStyle name="常规 3 2 3 2 2 2" xfId="401" xr:uid="{00000000-0005-0000-0000-0000C0010000}"/>
    <cellStyle name="常规 3 2 3 2 3" xfId="402" xr:uid="{00000000-0005-0000-0000-0000C1010000}"/>
    <cellStyle name="常规 3 2 3 3" xfId="403" xr:uid="{00000000-0005-0000-0000-0000C2010000}"/>
    <cellStyle name="常规 3 2 4" xfId="404" xr:uid="{00000000-0005-0000-0000-0000C3010000}"/>
    <cellStyle name="常规 3 2 4 2" xfId="405" xr:uid="{00000000-0005-0000-0000-0000C4010000}"/>
    <cellStyle name="常规 3 2 4 2 2" xfId="406" xr:uid="{00000000-0005-0000-0000-0000C5010000}"/>
    <cellStyle name="常规 3 2 4 3" xfId="407" xr:uid="{00000000-0005-0000-0000-0000C6010000}"/>
    <cellStyle name="常规 3 2 5" xfId="408" xr:uid="{00000000-0005-0000-0000-0000C7010000}"/>
    <cellStyle name="常规 3 3" xfId="409" xr:uid="{00000000-0005-0000-0000-0000C8010000}"/>
    <cellStyle name="常规 3 3 2" xfId="410" xr:uid="{00000000-0005-0000-0000-0000C9010000}"/>
    <cellStyle name="常规 3 3 2 2" xfId="411" xr:uid="{00000000-0005-0000-0000-0000CA010000}"/>
    <cellStyle name="常规 3 3 2 2 2" xfId="412" xr:uid="{00000000-0005-0000-0000-0000CB010000}"/>
    <cellStyle name="常规 3 3 2 2 2 2" xfId="413" xr:uid="{00000000-0005-0000-0000-0000CC010000}"/>
    <cellStyle name="常规 3 3 2 2 3" xfId="414" xr:uid="{00000000-0005-0000-0000-0000CD010000}"/>
    <cellStyle name="常规 3 3 2 3" xfId="415" xr:uid="{00000000-0005-0000-0000-0000CE010000}"/>
    <cellStyle name="常规 3 3 3" xfId="416" xr:uid="{00000000-0005-0000-0000-0000CF010000}"/>
    <cellStyle name="常规 3 3 3 2" xfId="417" xr:uid="{00000000-0005-0000-0000-0000D0010000}"/>
    <cellStyle name="常规 3 3 3 2 2" xfId="418" xr:uid="{00000000-0005-0000-0000-0000D1010000}"/>
    <cellStyle name="常规 3 3 3 3" xfId="419" xr:uid="{00000000-0005-0000-0000-0000D2010000}"/>
    <cellStyle name="常规 3 3 4" xfId="420" xr:uid="{00000000-0005-0000-0000-0000D3010000}"/>
    <cellStyle name="常规 3 4" xfId="421" xr:uid="{00000000-0005-0000-0000-0000D4010000}"/>
    <cellStyle name="常规 3 4 2" xfId="422" xr:uid="{00000000-0005-0000-0000-0000D5010000}"/>
    <cellStyle name="常规 3 4 2 2" xfId="423" xr:uid="{00000000-0005-0000-0000-0000D6010000}"/>
    <cellStyle name="常规 3 4 2 2 2" xfId="424" xr:uid="{00000000-0005-0000-0000-0000D7010000}"/>
    <cellStyle name="常规 3 4 2 3" xfId="425" xr:uid="{00000000-0005-0000-0000-0000D8010000}"/>
    <cellStyle name="常规 3 4 3" xfId="426" xr:uid="{00000000-0005-0000-0000-0000D9010000}"/>
    <cellStyle name="常规 3 5" xfId="427" xr:uid="{00000000-0005-0000-0000-0000DA010000}"/>
    <cellStyle name="常规 3 5 2" xfId="428" xr:uid="{00000000-0005-0000-0000-0000DB010000}"/>
    <cellStyle name="常规 3 5 2 2" xfId="429" xr:uid="{00000000-0005-0000-0000-0000DC010000}"/>
    <cellStyle name="常规 3 5 2 2 2" xfId="430" xr:uid="{00000000-0005-0000-0000-0000DD010000}"/>
    <cellStyle name="常规 3 5 2 3" xfId="431" xr:uid="{00000000-0005-0000-0000-0000DE010000}"/>
    <cellStyle name="常规 3 5 3" xfId="432" xr:uid="{00000000-0005-0000-0000-0000DF010000}"/>
    <cellStyle name="常规 3 6" xfId="433" xr:uid="{00000000-0005-0000-0000-0000E0010000}"/>
    <cellStyle name="常规 3 6 2" xfId="434" xr:uid="{00000000-0005-0000-0000-0000E1010000}"/>
    <cellStyle name="常规 3 6 2 2" xfId="435" xr:uid="{00000000-0005-0000-0000-0000E2010000}"/>
    <cellStyle name="常规 3 6 3" xfId="436" xr:uid="{00000000-0005-0000-0000-0000E3010000}"/>
    <cellStyle name="常规 3 7" xfId="437" xr:uid="{00000000-0005-0000-0000-0000E4010000}"/>
    <cellStyle name="常规 4" xfId="438" xr:uid="{00000000-0005-0000-0000-0000E5010000}"/>
    <cellStyle name="常规 4 2" xfId="439" xr:uid="{00000000-0005-0000-0000-0000E6010000}"/>
    <cellStyle name="常规 4 2 2" xfId="440" xr:uid="{00000000-0005-0000-0000-0000E7010000}"/>
    <cellStyle name="常规 4 2 2 2" xfId="441" xr:uid="{00000000-0005-0000-0000-0000E8010000}"/>
    <cellStyle name="常规 4 2 2 2 2" xfId="442" xr:uid="{00000000-0005-0000-0000-0000E9010000}"/>
    <cellStyle name="常规 4 2 2 2 2 2" xfId="443" xr:uid="{00000000-0005-0000-0000-0000EA010000}"/>
    <cellStyle name="常规 4 2 2 2 2 2 2" xfId="444" xr:uid="{00000000-0005-0000-0000-0000EB010000}"/>
    <cellStyle name="常规 4 2 2 2 2 3" xfId="445" xr:uid="{00000000-0005-0000-0000-0000EC010000}"/>
    <cellStyle name="常规 4 2 2 2 3" xfId="446" xr:uid="{00000000-0005-0000-0000-0000ED010000}"/>
    <cellStyle name="常规 4 2 2 3" xfId="447" xr:uid="{00000000-0005-0000-0000-0000EE010000}"/>
    <cellStyle name="常规 4 2 2 3 2" xfId="448" xr:uid="{00000000-0005-0000-0000-0000EF010000}"/>
    <cellStyle name="常规 4 2 2 3 2 2" xfId="449" xr:uid="{00000000-0005-0000-0000-0000F0010000}"/>
    <cellStyle name="常规 4 2 2 3 3" xfId="450" xr:uid="{00000000-0005-0000-0000-0000F1010000}"/>
    <cellStyle name="常规 4 2 2 4" xfId="451" xr:uid="{00000000-0005-0000-0000-0000F2010000}"/>
    <cellStyle name="常规 4 2 3" xfId="452" xr:uid="{00000000-0005-0000-0000-0000F3010000}"/>
    <cellStyle name="常规 4 2 3 2" xfId="453" xr:uid="{00000000-0005-0000-0000-0000F4010000}"/>
    <cellStyle name="常规 4 2 3 2 2" xfId="454" xr:uid="{00000000-0005-0000-0000-0000F5010000}"/>
    <cellStyle name="常规 4 2 3 2 2 2" xfId="455" xr:uid="{00000000-0005-0000-0000-0000F6010000}"/>
    <cellStyle name="常规 4 2 3 2 3" xfId="456" xr:uid="{00000000-0005-0000-0000-0000F7010000}"/>
    <cellStyle name="常规 4 2 3 3" xfId="457" xr:uid="{00000000-0005-0000-0000-0000F8010000}"/>
    <cellStyle name="常规 4 2 4" xfId="458" xr:uid="{00000000-0005-0000-0000-0000F9010000}"/>
    <cellStyle name="常规 4 2 4 2" xfId="459" xr:uid="{00000000-0005-0000-0000-0000FA010000}"/>
    <cellStyle name="常规 4 2 4 2 2" xfId="460" xr:uid="{00000000-0005-0000-0000-0000FB010000}"/>
    <cellStyle name="常规 4 2 4 2 2 2" xfId="461" xr:uid="{00000000-0005-0000-0000-0000FC010000}"/>
    <cellStyle name="常规 4 2 4 2 3" xfId="462" xr:uid="{00000000-0005-0000-0000-0000FD010000}"/>
    <cellStyle name="常规 4 2 4 3" xfId="463" xr:uid="{00000000-0005-0000-0000-0000FE010000}"/>
    <cellStyle name="常规 4 2 5" xfId="464" xr:uid="{00000000-0005-0000-0000-0000FF010000}"/>
    <cellStyle name="常规 4 2 5 2" xfId="465" xr:uid="{00000000-0005-0000-0000-000000020000}"/>
    <cellStyle name="常规 4 2 5 2 2" xfId="466" xr:uid="{00000000-0005-0000-0000-000001020000}"/>
    <cellStyle name="常规 4 2 5 3" xfId="467" xr:uid="{00000000-0005-0000-0000-000002020000}"/>
    <cellStyle name="常规 4 2 6" xfId="468" xr:uid="{00000000-0005-0000-0000-000003020000}"/>
    <cellStyle name="常规 4 3" xfId="469" xr:uid="{00000000-0005-0000-0000-000004020000}"/>
    <cellStyle name="常规 4 3 2" xfId="470" xr:uid="{00000000-0005-0000-0000-000005020000}"/>
    <cellStyle name="常规 4 3 2 2" xfId="471" xr:uid="{00000000-0005-0000-0000-000006020000}"/>
    <cellStyle name="常规 4 3 2 2 2" xfId="472" xr:uid="{00000000-0005-0000-0000-000007020000}"/>
    <cellStyle name="常规 4 3 2 2 2 2" xfId="473" xr:uid="{00000000-0005-0000-0000-000008020000}"/>
    <cellStyle name="常规 4 3 2 2 3" xfId="474" xr:uid="{00000000-0005-0000-0000-000009020000}"/>
    <cellStyle name="常规 4 3 2 3" xfId="475" xr:uid="{00000000-0005-0000-0000-00000A020000}"/>
    <cellStyle name="常规 4 3 3" xfId="476" xr:uid="{00000000-0005-0000-0000-00000B020000}"/>
    <cellStyle name="常规 4 3 3 2" xfId="477" xr:uid="{00000000-0005-0000-0000-00000C020000}"/>
    <cellStyle name="常规 4 3 3 2 2" xfId="478" xr:uid="{00000000-0005-0000-0000-00000D020000}"/>
    <cellStyle name="常规 4 3 3 3" xfId="479" xr:uid="{00000000-0005-0000-0000-00000E020000}"/>
    <cellStyle name="常规 4 3 4" xfId="480" xr:uid="{00000000-0005-0000-0000-00000F020000}"/>
    <cellStyle name="常规 4 4" xfId="481" xr:uid="{00000000-0005-0000-0000-000010020000}"/>
    <cellStyle name="常规 4 4 2" xfId="482" xr:uid="{00000000-0005-0000-0000-000011020000}"/>
    <cellStyle name="常规 4 4 2 2" xfId="483" xr:uid="{00000000-0005-0000-0000-000012020000}"/>
    <cellStyle name="常规 4 4 2 2 2" xfId="484" xr:uid="{00000000-0005-0000-0000-000013020000}"/>
    <cellStyle name="常规 4 4 2 3" xfId="485" xr:uid="{00000000-0005-0000-0000-000014020000}"/>
    <cellStyle name="常规 4 4 3" xfId="486" xr:uid="{00000000-0005-0000-0000-000015020000}"/>
    <cellStyle name="常规 4 5" xfId="487" xr:uid="{00000000-0005-0000-0000-000016020000}"/>
    <cellStyle name="常规 4 5 2" xfId="488" xr:uid="{00000000-0005-0000-0000-000017020000}"/>
    <cellStyle name="常规 4 5 2 2" xfId="489" xr:uid="{00000000-0005-0000-0000-000018020000}"/>
    <cellStyle name="常规 4 5 3" xfId="490" xr:uid="{00000000-0005-0000-0000-000019020000}"/>
    <cellStyle name="常规 4 6" xfId="491" xr:uid="{00000000-0005-0000-0000-00001A020000}"/>
    <cellStyle name="常规 5" xfId="492" xr:uid="{00000000-0005-0000-0000-00001B020000}"/>
    <cellStyle name="常规 5 2" xfId="493" xr:uid="{00000000-0005-0000-0000-00001C020000}"/>
    <cellStyle name="常规 5 2 2" xfId="494" xr:uid="{00000000-0005-0000-0000-00001D020000}"/>
    <cellStyle name="常规 5 2 2 2" xfId="495" xr:uid="{00000000-0005-0000-0000-00001E020000}"/>
    <cellStyle name="常规 5 2 2 2 2" xfId="496" xr:uid="{00000000-0005-0000-0000-00001F020000}"/>
    <cellStyle name="常规 5 2 2 2 2 2" xfId="497" xr:uid="{00000000-0005-0000-0000-000020020000}"/>
    <cellStyle name="常规 5 2 2 2 3" xfId="498" xr:uid="{00000000-0005-0000-0000-000021020000}"/>
    <cellStyle name="常规 5 2 2 3" xfId="499" xr:uid="{00000000-0005-0000-0000-000022020000}"/>
    <cellStyle name="常规 5 2 3" xfId="500" xr:uid="{00000000-0005-0000-0000-000023020000}"/>
    <cellStyle name="常规 5 2 3 2" xfId="501" xr:uid="{00000000-0005-0000-0000-000024020000}"/>
    <cellStyle name="常规 5 2 3 2 2" xfId="502" xr:uid="{00000000-0005-0000-0000-000025020000}"/>
    <cellStyle name="常规 5 2 3 3" xfId="503" xr:uid="{00000000-0005-0000-0000-000026020000}"/>
    <cellStyle name="常规 5 2 4" xfId="504" xr:uid="{00000000-0005-0000-0000-000027020000}"/>
    <cellStyle name="常规 5 3" xfId="505" xr:uid="{00000000-0005-0000-0000-000028020000}"/>
    <cellStyle name="常规 5 3 2" xfId="506" xr:uid="{00000000-0005-0000-0000-000029020000}"/>
    <cellStyle name="常规 5 3 2 2" xfId="507" xr:uid="{00000000-0005-0000-0000-00002A020000}"/>
    <cellStyle name="常规 5 3 2 2 2" xfId="508" xr:uid="{00000000-0005-0000-0000-00002B020000}"/>
    <cellStyle name="常规 5 3 2 3" xfId="509" xr:uid="{00000000-0005-0000-0000-00002C020000}"/>
    <cellStyle name="常规 5 3 3" xfId="510" xr:uid="{00000000-0005-0000-0000-00002D020000}"/>
    <cellStyle name="常规 5 4" xfId="511" xr:uid="{00000000-0005-0000-0000-00002E020000}"/>
    <cellStyle name="常规 5 4 2" xfId="512" xr:uid="{00000000-0005-0000-0000-00002F020000}"/>
    <cellStyle name="常规 5 4 2 2" xfId="513" xr:uid="{00000000-0005-0000-0000-000030020000}"/>
    <cellStyle name="常规 5 4 3" xfId="514" xr:uid="{00000000-0005-0000-0000-000031020000}"/>
    <cellStyle name="常规 5 5" xfId="515" xr:uid="{00000000-0005-0000-0000-000032020000}"/>
    <cellStyle name="常规 6" xfId="516" xr:uid="{00000000-0005-0000-0000-000033020000}"/>
    <cellStyle name="常规 6 2" xfId="517" xr:uid="{00000000-0005-0000-0000-000034020000}"/>
    <cellStyle name="常规 6 2 2" xfId="518" xr:uid="{00000000-0005-0000-0000-000035020000}"/>
    <cellStyle name="常规 6 2 2 2" xfId="519" xr:uid="{00000000-0005-0000-0000-000036020000}"/>
    <cellStyle name="常规 6 2 2 2 2" xfId="520" xr:uid="{00000000-0005-0000-0000-000037020000}"/>
    <cellStyle name="常规 6 2 2 2 2 2" xfId="521" xr:uid="{00000000-0005-0000-0000-000038020000}"/>
    <cellStyle name="常规 6 2 2 2 2 2 2" xfId="522" xr:uid="{00000000-0005-0000-0000-000039020000}"/>
    <cellStyle name="常规 6 2 2 2 2 3" xfId="523" xr:uid="{00000000-0005-0000-0000-00003A020000}"/>
    <cellStyle name="常规 6 2 2 2 3" xfId="524" xr:uid="{00000000-0005-0000-0000-00003B020000}"/>
    <cellStyle name="常规 6 2 2 3" xfId="525" xr:uid="{00000000-0005-0000-0000-00003C020000}"/>
    <cellStyle name="常规 6 2 2 3 2" xfId="526" xr:uid="{00000000-0005-0000-0000-00003D020000}"/>
    <cellStyle name="常规 6 2 2 3 2 2" xfId="527" xr:uid="{00000000-0005-0000-0000-00003E020000}"/>
    <cellStyle name="常规 6 2 2 3 3" xfId="528" xr:uid="{00000000-0005-0000-0000-00003F020000}"/>
    <cellStyle name="常规 6 2 2 4" xfId="529" xr:uid="{00000000-0005-0000-0000-000040020000}"/>
    <cellStyle name="常规 6 2 3" xfId="530" xr:uid="{00000000-0005-0000-0000-000041020000}"/>
    <cellStyle name="常规 6 2 3 2" xfId="531" xr:uid="{00000000-0005-0000-0000-000042020000}"/>
    <cellStyle name="常规 6 2 3 2 2" xfId="532" xr:uid="{00000000-0005-0000-0000-000043020000}"/>
    <cellStyle name="常规 6 2 3 2 2 2" xfId="533" xr:uid="{00000000-0005-0000-0000-000044020000}"/>
    <cellStyle name="常规 6 2 3 2 3" xfId="534" xr:uid="{00000000-0005-0000-0000-000045020000}"/>
    <cellStyle name="常规 6 2 3 3" xfId="535" xr:uid="{00000000-0005-0000-0000-000046020000}"/>
    <cellStyle name="常规 6 2 4" xfId="536" xr:uid="{00000000-0005-0000-0000-000047020000}"/>
    <cellStyle name="常规 6 2 4 2" xfId="537" xr:uid="{00000000-0005-0000-0000-000048020000}"/>
    <cellStyle name="常规 6 2 4 2 2" xfId="538" xr:uid="{00000000-0005-0000-0000-000049020000}"/>
    <cellStyle name="常规 6 2 4 3" xfId="539" xr:uid="{00000000-0005-0000-0000-00004A020000}"/>
    <cellStyle name="常规 6 2 5" xfId="540" xr:uid="{00000000-0005-0000-0000-00004B020000}"/>
    <cellStyle name="常规 6 3" xfId="541" xr:uid="{00000000-0005-0000-0000-00004C020000}"/>
    <cellStyle name="常规 6 3 2" xfId="542" xr:uid="{00000000-0005-0000-0000-00004D020000}"/>
    <cellStyle name="常规 6 3 2 2" xfId="543" xr:uid="{00000000-0005-0000-0000-00004E020000}"/>
    <cellStyle name="常规 6 3 2 2 2" xfId="544" xr:uid="{00000000-0005-0000-0000-00004F020000}"/>
    <cellStyle name="常规 6 3 2 2 2 2" xfId="545" xr:uid="{00000000-0005-0000-0000-000050020000}"/>
    <cellStyle name="常规 6 3 2 2 3" xfId="546" xr:uid="{00000000-0005-0000-0000-000051020000}"/>
    <cellStyle name="常规 6 3 2 3" xfId="547" xr:uid="{00000000-0005-0000-0000-000052020000}"/>
    <cellStyle name="常规 6 3 3" xfId="548" xr:uid="{00000000-0005-0000-0000-000053020000}"/>
    <cellStyle name="常规 6 3 3 2" xfId="549" xr:uid="{00000000-0005-0000-0000-000054020000}"/>
    <cellStyle name="常规 6 3 3 2 2" xfId="550" xr:uid="{00000000-0005-0000-0000-000055020000}"/>
    <cellStyle name="常规 6 3 3 3" xfId="551" xr:uid="{00000000-0005-0000-0000-000056020000}"/>
    <cellStyle name="常规 6 3 4" xfId="552" xr:uid="{00000000-0005-0000-0000-000057020000}"/>
    <cellStyle name="常规 6 4" xfId="553" xr:uid="{00000000-0005-0000-0000-000058020000}"/>
    <cellStyle name="常规 6 4 2" xfId="554" xr:uid="{00000000-0005-0000-0000-000059020000}"/>
    <cellStyle name="常规 6 4 2 2" xfId="555" xr:uid="{00000000-0005-0000-0000-00005A020000}"/>
    <cellStyle name="常规 6 4 2 2 2" xfId="556" xr:uid="{00000000-0005-0000-0000-00005B020000}"/>
    <cellStyle name="常规 6 4 2 3" xfId="557" xr:uid="{00000000-0005-0000-0000-00005C020000}"/>
    <cellStyle name="常规 6 4 3" xfId="558" xr:uid="{00000000-0005-0000-0000-00005D020000}"/>
    <cellStyle name="常规 6 5" xfId="559" xr:uid="{00000000-0005-0000-0000-00005E020000}"/>
    <cellStyle name="常规 6 5 2" xfId="560" xr:uid="{00000000-0005-0000-0000-00005F020000}"/>
    <cellStyle name="常规 6 5 2 2" xfId="561" xr:uid="{00000000-0005-0000-0000-000060020000}"/>
    <cellStyle name="常规 6 5 3" xfId="562" xr:uid="{00000000-0005-0000-0000-000061020000}"/>
    <cellStyle name="常规 6 6" xfId="563" xr:uid="{00000000-0005-0000-0000-000062020000}"/>
    <cellStyle name="常规 7" xfId="564" xr:uid="{00000000-0005-0000-0000-000063020000}"/>
    <cellStyle name="常规 7 2" xfId="565" xr:uid="{00000000-0005-0000-0000-000064020000}"/>
    <cellStyle name="常规 7 2 2" xfId="566" xr:uid="{00000000-0005-0000-0000-000065020000}"/>
    <cellStyle name="常规 7 2 2 2" xfId="567" xr:uid="{00000000-0005-0000-0000-000066020000}"/>
    <cellStyle name="常规 7 2 2 2 2" xfId="568" xr:uid="{00000000-0005-0000-0000-000067020000}"/>
    <cellStyle name="常规 7 2 2 2 2 2" xfId="569" xr:uid="{00000000-0005-0000-0000-000068020000}"/>
    <cellStyle name="常规 7 2 2 2 3" xfId="570" xr:uid="{00000000-0005-0000-0000-000069020000}"/>
    <cellStyle name="常规 7 2 2 3" xfId="571" xr:uid="{00000000-0005-0000-0000-00006A020000}"/>
    <cellStyle name="常规 7 2 3" xfId="572" xr:uid="{00000000-0005-0000-0000-00006B020000}"/>
    <cellStyle name="常规 7 2 3 2" xfId="573" xr:uid="{00000000-0005-0000-0000-00006C020000}"/>
    <cellStyle name="常规 7 2 3 2 2" xfId="574" xr:uid="{00000000-0005-0000-0000-00006D020000}"/>
    <cellStyle name="常规 7 2 3 3" xfId="575" xr:uid="{00000000-0005-0000-0000-00006E020000}"/>
    <cellStyle name="常规 7 2 4" xfId="576" xr:uid="{00000000-0005-0000-0000-00006F020000}"/>
    <cellStyle name="常规 7 3" xfId="577" xr:uid="{00000000-0005-0000-0000-000070020000}"/>
    <cellStyle name="常规 7 3 2" xfId="578" xr:uid="{00000000-0005-0000-0000-000071020000}"/>
    <cellStyle name="常规 7 3 2 2" xfId="579" xr:uid="{00000000-0005-0000-0000-000072020000}"/>
    <cellStyle name="常规 7 3 2 2 2" xfId="580" xr:uid="{00000000-0005-0000-0000-000073020000}"/>
    <cellStyle name="常规 7 3 2 3" xfId="581" xr:uid="{00000000-0005-0000-0000-000074020000}"/>
    <cellStyle name="常规 7 3 3" xfId="582" xr:uid="{00000000-0005-0000-0000-000075020000}"/>
    <cellStyle name="常规 7 4" xfId="583" xr:uid="{00000000-0005-0000-0000-000076020000}"/>
    <cellStyle name="常规 7 4 2" xfId="584" xr:uid="{00000000-0005-0000-0000-000077020000}"/>
    <cellStyle name="常规 7 4 2 2" xfId="585" xr:uid="{00000000-0005-0000-0000-000078020000}"/>
    <cellStyle name="常规 7 4 3" xfId="586" xr:uid="{00000000-0005-0000-0000-000079020000}"/>
    <cellStyle name="常规 7 5" xfId="587" xr:uid="{00000000-0005-0000-0000-00007A020000}"/>
    <cellStyle name="常规 8" xfId="588" xr:uid="{00000000-0005-0000-0000-00007B020000}"/>
    <cellStyle name="常规 8 2" xfId="589" xr:uid="{00000000-0005-0000-0000-00007C020000}"/>
    <cellStyle name="常规 8 2 2" xfId="590" xr:uid="{00000000-0005-0000-0000-00007D020000}"/>
    <cellStyle name="常规 8 2 2 2" xfId="591" xr:uid="{00000000-0005-0000-0000-00007E020000}"/>
    <cellStyle name="常规 8 2 2 2 2" xfId="592" xr:uid="{00000000-0005-0000-0000-00007F020000}"/>
    <cellStyle name="常规 8 2 2 3" xfId="593" xr:uid="{00000000-0005-0000-0000-000080020000}"/>
    <cellStyle name="常规 8 2 3" xfId="594" xr:uid="{00000000-0005-0000-0000-000081020000}"/>
    <cellStyle name="常规 8 3" xfId="595" xr:uid="{00000000-0005-0000-0000-000082020000}"/>
    <cellStyle name="常规 8 3 2" xfId="596" xr:uid="{00000000-0005-0000-0000-000083020000}"/>
    <cellStyle name="常规 8 3 2 2" xfId="597" xr:uid="{00000000-0005-0000-0000-000084020000}"/>
    <cellStyle name="常规 8 3 3" xfId="598" xr:uid="{00000000-0005-0000-0000-000085020000}"/>
    <cellStyle name="常规 8 4" xfId="599" xr:uid="{00000000-0005-0000-0000-000086020000}"/>
    <cellStyle name="常规 9" xfId="600" xr:uid="{00000000-0005-0000-0000-000087020000}"/>
    <cellStyle name="常规 9 2" xfId="601" xr:uid="{00000000-0005-0000-0000-000088020000}"/>
    <cellStyle name="常规 9 2 2" xfId="602" xr:uid="{00000000-0005-0000-0000-000089020000}"/>
    <cellStyle name="常规 9 2 2 2" xfId="603" xr:uid="{00000000-0005-0000-0000-00008A020000}"/>
    <cellStyle name="常规 9 2 2 2 2" xfId="604" xr:uid="{00000000-0005-0000-0000-00008B020000}"/>
    <cellStyle name="常规 9 2 2 3" xfId="605" xr:uid="{00000000-0005-0000-0000-00008C020000}"/>
    <cellStyle name="常规 9 2 3" xfId="606" xr:uid="{00000000-0005-0000-0000-00008D020000}"/>
    <cellStyle name="常规 9 3" xfId="607" xr:uid="{00000000-0005-0000-0000-00008E020000}"/>
    <cellStyle name="常规 9 3 2" xfId="608" xr:uid="{00000000-0005-0000-0000-00008F020000}"/>
    <cellStyle name="常规 9 3 2 2" xfId="609" xr:uid="{00000000-0005-0000-0000-000090020000}"/>
    <cellStyle name="常规 9 3 3" xfId="610" xr:uid="{00000000-0005-0000-0000-000091020000}"/>
    <cellStyle name="常规 9 4" xfId="611" xr:uid="{00000000-0005-0000-0000-000092020000}"/>
    <cellStyle name="常规_11111111111" xfId="612" xr:uid="{00000000-0005-0000-0000-000093020000}"/>
    <cellStyle name="超链接" xfId="1" builtinId="8"/>
    <cellStyle name="超链接 2" xfId="613" xr:uid="{00000000-0005-0000-0000-000094020000}"/>
    <cellStyle name="超链接 2 2" xfId="614" xr:uid="{00000000-0005-0000-0000-000095020000}"/>
    <cellStyle name="超链接 2 2 2" xfId="615" xr:uid="{00000000-0005-0000-0000-000096020000}"/>
    <cellStyle name="超链接 2 2 2 2" xfId="616" xr:uid="{00000000-0005-0000-0000-000097020000}"/>
    <cellStyle name="超链接 2 2 2 2 2" xfId="617" xr:uid="{00000000-0005-0000-0000-000098020000}"/>
    <cellStyle name="超链接 2 2 2 2 2 2" xfId="618" xr:uid="{00000000-0005-0000-0000-000099020000}"/>
    <cellStyle name="超链接 2 2 2 2 2 2 2" xfId="619" xr:uid="{00000000-0005-0000-0000-00009A020000}"/>
    <cellStyle name="超链接 2 2 2 2 2 3" xfId="620" xr:uid="{00000000-0005-0000-0000-00009B020000}"/>
    <cellStyle name="超链接 2 2 2 2 3" xfId="621" xr:uid="{00000000-0005-0000-0000-00009C020000}"/>
    <cellStyle name="超链接 2 2 2 3" xfId="622" xr:uid="{00000000-0005-0000-0000-00009D020000}"/>
    <cellStyle name="超链接 2 2 2 3 2" xfId="623" xr:uid="{00000000-0005-0000-0000-00009E020000}"/>
    <cellStyle name="超链接 2 2 2 3 2 2" xfId="624" xr:uid="{00000000-0005-0000-0000-00009F020000}"/>
    <cellStyle name="超链接 2 2 2 3 3" xfId="625" xr:uid="{00000000-0005-0000-0000-0000A0020000}"/>
    <cellStyle name="超链接 2 2 2 4" xfId="626" xr:uid="{00000000-0005-0000-0000-0000A1020000}"/>
    <cellStyle name="超链接 2 2 3" xfId="627" xr:uid="{00000000-0005-0000-0000-0000A2020000}"/>
    <cellStyle name="超链接 2 2 3 2" xfId="628" xr:uid="{00000000-0005-0000-0000-0000A3020000}"/>
    <cellStyle name="超链接 2 2 3 2 2" xfId="629" xr:uid="{00000000-0005-0000-0000-0000A4020000}"/>
    <cellStyle name="超链接 2 2 3 2 2 2" xfId="630" xr:uid="{00000000-0005-0000-0000-0000A5020000}"/>
    <cellStyle name="超链接 2 2 3 2 3" xfId="631" xr:uid="{00000000-0005-0000-0000-0000A6020000}"/>
    <cellStyle name="超链接 2 2 3 3" xfId="632" xr:uid="{00000000-0005-0000-0000-0000A7020000}"/>
    <cellStyle name="超链接 2 2 4" xfId="633" xr:uid="{00000000-0005-0000-0000-0000A8020000}"/>
    <cellStyle name="超链接 2 2 4 2" xfId="634" xr:uid="{00000000-0005-0000-0000-0000A9020000}"/>
    <cellStyle name="超链接 2 2 4 2 2" xfId="635" xr:uid="{00000000-0005-0000-0000-0000AA020000}"/>
    <cellStyle name="超链接 2 2 4 3" xfId="636" xr:uid="{00000000-0005-0000-0000-0000AB020000}"/>
    <cellStyle name="超链接 2 2 5" xfId="637" xr:uid="{00000000-0005-0000-0000-0000AC020000}"/>
    <cellStyle name="超链接 2 3" xfId="638" xr:uid="{00000000-0005-0000-0000-0000AD020000}"/>
    <cellStyle name="超链接 2 3 2" xfId="639" xr:uid="{00000000-0005-0000-0000-0000AE020000}"/>
    <cellStyle name="超链接 2 3 2 2" xfId="640" xr:uid="{00000000-0005-0000-0000-0000AF020000}"/>
    <cellStyle name="超链接 2 3 2 2 2" xfId="641" xr:uid="{00000000-0005-0000-0000-0000B0020000}"/>
    <cellStyle name="超链接 2 3 2 2 2 2" xfId="642" xr:uid="{00000000-0005-0000-0000-0000B1020000}"/>
    <cellStyle name="超链接 2 3 2 2 3" xfId="643" xr:uid="{00000000-0005-0000-0000-0000B2020000}"/>
    <cellStyle name="超链接 2 3 2 3" xfId="644" xr:uid="{00000000-0005-0000-0000-0000B3020000}"/>
    <cellStyle name="超链接 2 3 3" xfId="645" xr:uid="{00000000-0005-0000-0000-0000B4020000}"/>
    <cellStyle name="超链接 2 3 3 2" xfId="646" xr:uid="{00000000-0005-0000-0000-0000B5020000}"/>
    <cellStyle name="超链接 2 3 3 2 2" xfId="647" xr:uid="{00000000-0005-0000-0000-0000B6020000}"/>
    <cellStyle name="超链接 2 3 3 3" xfId="648" xr:uid="{00000000-0005-0000-0000-0000B7020000}"/>
    <cellStyle name="超链接 2 3 4" xfId="649" xr:uid="{00000000-0005-0000-0000-0000B8020000}"/>
    <cellStyle name="超链接 2 4" xfId="650" xr:uid="{00000000-0005-0000-0000-0000B9020000}"/>
    <cellStyle name="超链接 2 4 2" xfId="651" xr:uid="{00000000-0005-0000-0000-0000BA020000}"/>
    <cellStyle name="超链接 2 4 2 2" xfId="652" xr:uid="{00000000-0005-0000-0000-0000BB020000}"/>
    <cellStyle name="超链接 2 4 2 2 2" xfId="653" xr:uid="{00000000-0005-0000-0000-0000BC020000}"/>
    <cellStyle name="超链接 2 4 2 3" xfId="654" xr:uid="{00000000-0005-0000-0000-0000BD020000}"/>
    <cellStyle name="超链接 2 4 3" xfId="655" xr:uid="{00000000-0005-0000-0000-0000BE020000}"/>
    <cellStyle name="超链接 2 5" xfId="656" xr:uid="{00000000-0005-0000-0000-0000BF020000}"/>
    <cellStyle name="超链接 2 5 2" xfId="657" xr:uid="{00000000-0005-0000-0000-0000C0020000}"/>
    <cellStyle name="超链接 2 5 2 2" xfId="658" xr:uid="{00000000-0005-0000-0000-0000C1020000}"/>
    <cellStyle name="超链接 2 5 3" xfId="659" xr:uid="{00000000-0005-0000-0000-0000C2020000}"/>
    <cellStyle name="超链接 2 6" xfId="660" xr:uid="{00000000-0005-0000-0000-0000C3020000}"/>
    <cellStyle name="超链接 3" xfId="661" xr:uid="{00000000-0005-0000-0000-0000C4020000}"/>
    <cellStyle name="超链接 3 2" xfId="662" xr:uid="{00000000-0005-0000-0000-0000C5020000}"/>
    <cellStyle name="超链接 3 2 2" xfId="663" xr:uid="{00000000-0005-0000-0000-0000C6020000}"/>
    <cellStyle name="超链接 3 2 2 2" xfId="664" xr:uid="{00000000-0005-0000-0000-0000C7020000}"/>
    <cellStyle name="超链接 3 2 2 2 2" xfId="665" xr:uid="{00000000-0005-0000-0000-0000C8020000}"/>
    <cellStyle name="超链接 3 2 2 2 2 2" xfId="666" xr:uid="{00000000-0005-0000-0000-0000C9020000}"/>
    <cellStyle name="超链接 3 2 2 2 3" xfId="667" xr:uid="{00000000-0005-0000-0000-0000CA020000}"/>
    <cellStyle name="超链接 3 2 2 3" xfId="668" xr:uid="{00000000-0005-0000-0000-0000CB020000}"/>
    <cellStyle name="超链接 3 2 3" xfId="669" xr:uid="{00000000-0005-0000-0000-0000CC020000}"/>
    <cellStyle name="超链接 3 2 3 2" xfId="670" xr:uid="{00000000-0005-0000-0000-0000CD020000}"/>
    <cellStyle name="超链接 3 2 3 2 2" xfId="671" xr:uid="{00000000-0005-0000-0000-0000CE020000}"/>
    <cellStyle name="超链接 3 2 3 3" xfId="672" xr:uid="{00000000-0005-0000-0000-0000CF020000}"/>
    <cellStyle name="超链接 3 2 4" xfId="673" xr:uid="{00000000-0005-0000-0000-0000D0020000}"/>
    <cellStyle name="超链接 3 3" xfId="674" xr:uid="{00000000-0005-0000-0000-0000D1020000}"/>
    <cellStyle name="超链接 3 3 2" xfId="675" xr:uid="{00000000-0005-0000-0000-0000D2020000}"/>
    <cellStyle name="超链接 3 3 2 2" xfId="676" xr:uid="{00000000-0005-0000-0000-0000D3020000}"/>
    <cellStyle name="超链接 3 3 2 2 2" xfId="677" xr:uid="{00000000-0005-0000-0000-0000D4020000}"/>
    <cellStyle name="超链接 3 3 2 3" xfId="678" xr:uid="{00000000-0005-0000-0000-0000D5020000}"/>
    <cellStyle name="超链接 3 3 3" xfId="679" xr:uid="{00000000-0005-0000-0000-0000D6020000}"/>
    <cellStyle name="超链接 3 4" xfId="680" xr:uid="{00000000-0005-0000-0000-0000D7020000}"/>
    <cellStyle name="超链接 3 4 2" xfId="681" xr:uid="{00000000-0005-0000-0000-0000D8020000}"/>
    <cellStyle name="超链接 3 4 2 2" xfId="682" xr:uid="{00000000-0005-0000-0000-0000D9020000}"/>
    <cellStyle name="超链接 3 4 3" xfId="683" xr:uid="{00000000-0005-0000-0000-0000DA020000}"/>
    <cellStyle name="超链接 3 5" xfId="684" xr:uid="{00000000-0005-0000-0000-0000DB020000}"/>
    <cellStyle name="超链接 4" xfId="685" xr:uid="{00000000-0005-0000-0000-0000DC020000}"/>
    <cellStyle name="超链接 4 2" xfId="686" xr:uid="{00000000-0005-0000-0000-0000DD020000}"/>
    <cellStyle name="超链接 4 2 2" xfId="687" xr:uid="{00000000-0005-0000-0000-0000DE020000}"/>
    <cellStyle name="超链接 4 2 2 2" xfId="688" xr:uid="{00000000-0005-0000-0000-0000DF020000}"/>
    <cellStyle name="超链接 4 2 3" xfId="689" xr:uid="{00000000-0005-0000-0000-0000E0020000}"/>
    <cellStyle name="超链接 4 3" xfId="690" xr:uid="{00000000-0005-0000-0000-0000E1020000}"/>
    <cellStyle name="超链接 5" xfId="691" xr:uid="{00000000-0005-0000-0000-0000E2020000}"/>
    <cellStyle name="超链接 5 2" xfId="692" xr:uid="{00000000-0005-0000-0000-0000E3020000}"/>
    <cellStyle name="超链接 5 2 2" xfId="693" xr:uid="{00000000-0005-0000-0000-0000E4020000}"/>
    <cellStyle name="超链接 5 3" xfId="694" xr:uid="{00000000-0005-0000-0000-0000E5020000}"/>
    <cellStyle name="超链接 6" xfId="695" xr:uid="{00000000-0005-0000-0000-0000E6020000}"/>
    <cellStyle name="普通_laroux" xfId="696" xr:uid="{00000000-0005-0000-0000-0000E7020000}"/>
    <cellStyle name="千分位[0]_laroux" xfId="697" xr:uid="{00000000-0005-0000-0000-0000E8020000}"/>
    <cellStyle name="千分位_laroux" xfId="698" xr:uid="{00000000-0005-0000-0000-0000E9020000}"/>
    <cellStyle name="千位[0]_laroux" xfId="699" xr:uid="{00000000-0005-0000-0000-0000EA020000}"/>
    <cellStyle name="千位_laroux" xfId="700" xr:uid="{00000000-0005-0000-0000-0000EB020000}"/>
    <cellStyle name="千位分隔 2" xfId="701" xr:uid="{00000000-0005-0000-0000-0000EC020000}"/>
    <cellStyle name="千位分隔 2 2" xfId="702" xr:uid="{00000000-0005-0000-0000-0000ED020000}"/>
    <cellStyle name="千位分隔 2 2 2" xfId="703" xr:uid="{00000000-0005-0000-0000-0000EE020000}"/>
    <cellStyle name="千位分隔 2 2 2 2" xfId="704" xr:uid="{00000000-0005-0000-0000-0000EF020000}"/>
    <cellStyle name="千位分隔 2 2 2 2 2" xfId="705" xr:uid="{00000000-0005-0000-0000-0000F0020000}"/>
    <cellStyle name="千位分隔 2 2 2 3" xfId="706" xr:uid="{00000000-0005-0000-0000-0000F1020000}"/>
    <cellStyle name="千位分隔 2 2 3" xfId="707" xr:uid="{00000000-0005-0000-0000-0000F2020000}"/>
    <cellStyle name="千位分隔 2 2 3 2" xfId="708" xr:uid="{00000000-0005-0000-0000-0000F3020000}"/>
    <cellStyle name="千位分隔 2 2 4" xfId="709" xr:uid="{00000000-0005-0000-0000-0000F4020000}"/>
    <cellStyle name="千位分隔 2 3" xfId="710" xr:uid="{00000000-0005-0000-0000-0000F5020000}"/>
    <cellStyle name="千位分隔 2 3 2" xfId="711" xr:uid="{00000000-0005-0000-0000-0000F6020000}"/>
    <cellStyle name="千位分隔 2 3 2 2" xfId="712" xr:uid="{00000000-0005-0000-0000-0000F7020000}"/>
    <cellStyle name="千位分隔 2 3 3" xfId="713" xr:uid="{00000000-0005-0000-0000-0000F8020000}"/>
    <cellStyle name="千位分隔 2 4" xfId="714" xr:uid="{00000000-0005-0000-0000-0000F9020000}"/>
    <cellStyle name="千位分隔 2 4 2" xfId="715" xr:uid="{00000000-0005-0000-0000-0000FA020000}"/>
    <cellStyle name="千位分隔 2 5" xfId="716" xr:uid="{00000000-0005-0000-0000-0000FB020000}"/>
    <cellStyle name="千位分隔 3" xfId="717" xr:uid="{00000000-0005-0000-0000-0000FC020000}"/>
    <cellStyle name="千位分隔 3 2" xfId="718" xr:uid="{00000000-0005-0000-0000-0000FD020000}"/>
    <cellStyle name="千位分隔 3 2 2" xfId="719" xr:uid="{00000000-0005-0000-0000-0000FE020000}"/>
    <cellStyle name="千位分隔 3 2 2 2" xfId="720" xr:uid="{00000000-0005-0000-0000-0000FF020000}"/>
    <cellStyle name="千位分隔 3 2 3" xfId="721" xr:uid="{00000000-0005-0000-0000-000000030000}"/>
    <cellStyle name="千位分隔 3 3" xfId="722" xr:uid="{00000000-0005-0000-0000-000001030000}"/>
    <cellStyle name="千位分隔 3 3 2" xfId="723" xr:uid="{00000000-0005-0000-0000-000002030000}"/>
    <cellStyle name="千位分隔 3 4" xfId="724" xr:uid="{00000000-0005-0000-0000-000003030000}"/>
    <cellStyle name="千位分隔 4" xfId="725" xr:uid="{00000000-0005-0000-0000-000004030000}"/>
    <cellStyle name="千位分隔 4 2" xfId="726" xr:uid="{00000000-0005-0000-0000-000005030000}"/>
    <cellStyle name="千位分隔 4 2 2" xfId="727" xr:uid="{00000000-0005-0000-0000-000006030000}"/>
    <cellStyle name="千位分隔 4 2 2 2" xfId="728" xr:uid="{00000000-0005-0000-0000-000007030000}"/>
    <cellStyle name="千位分隔 4 2 3" xfId="729" xr:uid="{00000000-0005-0000-0000-000008030000}"/>
    <cellStyle name="千位分隔 4 3" xfId="730" xr:uid="{00000000-0005-0000-0000-000009030000}"/>
    <cellStyle name="千位分隔 4 3 2" xfId="731" xr:uid="{00000000-0005-0000-0000-00000A030000}"/>
    <cellStyle name="千位分隔 4 4" xfId="732" xr:uid="{00000000-0005-0000-0000-00000B030000}"/>
    <cellStyle name="千位分隔 5" xfId="733" xr:uid="{00000000-0005-0000-0000-00000C030000}"/>
    <cellStyle name="千位分隔 5 2" xfId="734" xr:uid="{00000000-0005-0000-0000-00000D030000}"/>
    <cellStyle name="千位分隔 5 2 2" xfId="735" xr:uid="{00000000-0005-0000-0000-00000E030000}"/>
    <cellStyle name="千位分隔 5 3" xfId="736" xr:uid="{00000000-0005-0000-0000-00000F030000}"/>
  </cellStyles>
  <dxfs count="0"/>
  <tableStyles count="0" defaultTableStyle="TableStyleMedium9" defaultPivotStyle="PivotStyleLight16"/>
  <colors>
    <mruColors>
      <color rgb="FF006600"/>
      <color rgb="FF3A70C0"/>
      <color rgb="FF003366"/>
      <color rgb="FFFFFF00"/>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4486274</xdr:colOff>
      <xdr:row>0</xdr:row>
      <xdr:rowOff>66674</xdr:rowOff>
    </xdr:from>
    <xdr:to>
      <xdr:col>6</xdr:col>
      <xdr:colOff>4486274</xdr:colOff>
      <xdr:row>3</xdr:row>
      <xdr:rowOff>0</xdr:rowOff>
    </xdr:to>
    <xdr:pic>
      <xdr:nvPicPr>
        <xdr:cNvPr id="4" name="图片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32490" y="66040"/>
          <a:ext cx="0" cy="829310"/>
        </a:xfrm>
        <a:prstGeom prst="rect">
          <a:avLst/>
        </a:prstGeom>
      </xdr:spPr>
    </xdr:pic>
    <xdr:clientData/>
  </xdr:twoCellAnchor>
  <xdr:twoCellAnchor editAs="oneCell">
    <xdr:from>
      <xdr:col>6</xdr:col>
      <xdr:colOff>3397249</xdr:colOff>
      <xdr:row>0</xdr:row>
      <xdr:rowOff>69850</xdr:rowOff>
    </xdr:from>
    <xdr:to>
      <xdr:col>6</xdr:col>
      <xdr:colOff>4686300</xdr:colOff>
      <xdr:row>4</xdr:row>
      <xdr:rowOff>227224</xdr:rowOff>
    </xdr:to>
    <xdr:pic>
      <xdr:nvPicPr>
        <xdr:cNvPr id="5" name="图片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43465" y="69850"/>
          <a:ext cx="1289685" cy="135064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A1:J128"/>
  <sheetViews>
    <sheetView tabSelected="1" workbookViewId="0">
      <selection activeCell="B2" sqref="B2:I2"/>
    </sheetView>
  </sheetViews>
  <sheetFormatPr defaultColWidth="0" defaultRowHeight="15.5" zeroHeight="1" x14ac:dyDescent="0.25"/>
  <cols>
    <col min="1" max="1" width="5.08203125" style="13" customWidth="1"/>
    <col min="2" max="9" width="12.08203125" style="110" customWidth="1"/>
    <col min="10" max="10" width="5.58203125" style="110" customWidth="1"/>
    <col min="11" max="16384" width="8" style="110" hidden="1"/>
  </cols>
  <sheetData>
    <row r="1" spans="1:10" ht="19.5" customHeight="1" x14ac:dyDescent="0.25">
      <c r="A1" s="168"/>
      <c r="B1" s="185"/>
      <c r="C1" s="171"/>
      <c r="D1" s="171"/>
      <c r="E1" s="171"/>
      <c r="F1" s="171"/>
      <c r="G1" s="171"/>
      <c r="H1" s="171"/>
      <c r="I1" s="186"/>
      <c r="J1" s="170"/>
    </row>
    <row r="2" spans="1:10" ht="60" customHeight="1" x14ac:dyDescent="0.25">
      <c r="A2" s="169"/>
      <c r="B2" s="187" t="s">
        <v>1539</v>
      </c>
      <c r="C2" s="187"/>
      <c r="D2" s="187"/>
      <c r="E2" s="187"/>
      <c r="F2" s="187"/>
      <c r="G2" s="187"/>
      <c r="H2" s="187"/>
      <c r="I2" s="188"/>
      <c r="J2" s="169"/>
    </row>
    <row r="3" spans="1:10" ht="24.75" customHeight="1" x14ac:dyDescent="0.25">
      <c r="A3" s="169"/>
      <c r="B3" s="189" t="s">
        <v>0</v>
      </c>
      <c r="C3" s="190"/>
      <c r="D3" s="190"/>
      <c r="E3" s="190"/>
      <c r="F3" s="190"/>
      <c r="G3" s="190"/>
      <c r="H3" s="190"/>
      <c r="I3" s="191"/>
      <c r="J3" s="169"/>
    </row>
    <row r="4" spans="1:10" ht="15.75" customHeight="1" x14ac:dyDescent="0.25">
      <c r="A4" s="169"/>
      <c r="B4" s="192" t="s">
        <v>1540</v>
      </c>
      <c r="C4" s="193"/>
      <c r="D4" s="193"/>
      <c r="E4" s="193"/>
      <c r="F4" s="193"/>
      <c r="G4" s="193"/>
      <c r="H4" s="193"/>
      <c r="I4" s="194"/>
      <c r="J4" s="169"/>
    </row>
    <row r="5" spans="1:10" ht="30" customHeight="1" x14ac:dyDescent="0.25">
      <c r="A5" s="169"/>
      <c r="B5" s="158" t="s">
        <v>1</v>
      </c>
      <c r="C5" s="159"/>
      <c r="D5" s="158" t="s">
        <v>2</v>
      </c>
      <c r="E5" s="159"/>
      <c r="F5" s="158" t="s">
        <v>3</v>
      </c>
      <c r="G5" s="159"/>
      <c r="H5" s="158" t="s">
        <v>4</v>
      </c>
      <c r="I5" s="159"/>
      <c r="J5" s="169"/>
    </row>
    <row r="6" spans="1:10" s="107" customFormat="1" ht="27.75" customHeight="1" x14ac:dyDescent="0.25">
      <c r="A6" s="169"/>
      <c r="B6" s="147" t="s">
        <v>5</v>
      </c>
      <c r="C6" s="148"/>
      <c r="D6" s="147" t="s">
        <v>6</v>
      </c>
      <c r="E6" s="148"/>
      <c r="F6" s="147" t="s">
        <v>7</v>
      </c>
      <c r="G6" s="148"/>
      <c r="H6" s="147" t="s">
        <v>8</v>
      </c>
      <c r="I6" s="148"/>
      <c r="J6" s="169"/>
    </row>
    <row r="7" spans="1:10" s="107" customFormat="1" ht="27.75" customHeight="1" x14ac:dyDescent="0.25">
      <c r="A7" s="169"/>
      <c r="B7" s="149"/>
      <c r="C7" s="150"/>
      <c r="D7" s="149"/>
      <c r="E7" s="150"/>
      <c r="F7" s="149"/>
      <c r="G7" s="150"/>
      <c r="H7" s="149"/>
      <c r="I7" s="150"/>
      <c r="J7" s="169"/>
    </row>
    <row r="8" spans="1:10" ht="16.399999999999999" customHeight="1" x14ac:dyDescent="0.25">
      <c r="A8" s="169"/>
      <c r="B8" s="182"/>
      <c r="C8" s="156"/>
      <c r="D8" s="156"/>
      <c r="E8" s="156"/>
      <c r="F8" s="156"/>
      <c r="G8" s="156"/>
      <c r="H8" s="156"/>
      <c r="I8" s="156"/>
      <c r="J8" s="169"/>
    </row>
    <row r="9" spans="1:10" ht="30" customHeight="1" x14ac:dyDescent="0.25">
      <c r="A9" s="169"/>
      <c r="B9" s="158" t="s">
        <v>9</v>
      </c>
      <c r="C9" s="159"/>
      <c r="D9" s="158" t="s">
        <v>10</v>
      </c>
      <c r="E9" s="184"/>
      <c r="F9" s="158" t="s">
        <v>11</v>
      </c>
      <c r="G9" s="159"/>
      <c r="H9" s="158" t="s">
        <v>12</v>
      </c>
      <c r="I9" s="159"/>
      <c r="J9" s="169"/>
    </row>
    <row r="10" spans="1:10" s="108" customFormat="1" ht="27.75" customHeight="1" x14ac:dyDescent="0.25">
      <c r="A10" s="169"/>
      <c r="B10" s="147" t="s">
        <v>13</v>
      </c>
      <c r="C10" s="148"/>
      <c r="D10" s="147" t="s">
        <v>14</v>
      </c>
      <c r="E10" s="148"/>
      <c r="F10" s="147" t="s">
        <v>15</v>
      </c>
      <c r="G10" s="148"/>
      <c r="H10" s="147" t="s">
        <v>16</v>
      </c>
      <c r="I10" s="148"/>
      <c r="J10" s="169"/>
    </row>
    <row r="11" spans="1:10" s="108" customFormat="1" ht="27.75" customHeight="1" x14ac:dyDescent="0.25">
      <c r="A11" s="169"/>
      <c r="B11" s="149"/>
      <c r="C11" s="150"/>
      <c r="D11" s="149"/>
      <c r="E11" s="150"/>
      <c r="F11" s="149"/>
      <c r="G11" s="150"/>
      <c r="H11" s="149"/>
      <c r="I11" s="150"/>
      <c r="J11" s="169"/>
    </row>
    <row r="12" spans="1:10" ht="16.399999999999999" customHeight="1" x14ac:dyDescent="0.25">
      <c r="A12" s="169"/>
      <c r="B12" s="160"/>
      <c r="C12" s="156"/>
      <c r="D12" s="156"/>
      <c r="E12" s="156"/>
      <c r="F12" s="156"/>
      <c r="G12" s="156"/>
      <c r="H12" s="156"/>
      <c r="I12" s="161"/>
      <c r="J12" s="169"/>
    </row>
    <row r="13" spans="1:10" ht="30" customHeight="1" x14ac:dyDescent="0.25">
      <c r="A13" s="169"/>
      <c r="B13" s="158" t="s">
        <v>17</v>
      </c>
      <c r="C13" s="159"/>
      <c r="D13" s="158" t="s">
        <v>18</v>
      </c>
      <c r="E13" s="159"/>
      <c r="F13" s="158" t="s">
        <v>19</v>
      </c>
      <c r="G13" s="184"/>
      <c r="H13" s="158" t="s">
        <v>20</v>
      </c>
      <c r="I13" s="159"/>
      <c r="J13" s="169"/>
    </row>
    <row r="14" spans="1:10" s="107" customFormat="1" ht="27.75" customHeight="1" x14ac:dyDescent="0.25">
      <c r="A14" s="169"/>
      <c r="B14" s="147" t="s">
        <v>21</v>
      </c>
      <c r="C14" s="148"/>
      <c r="D14" s="147" t="s">
        <v>22</v>
      </c>
      <c r="E14" s="148"/>
      <c r="F14" s="151" t="s">
        <v>23</v>
      </c>
      <c r="G14" s="152"/>
      <c r="H14" s="151" t="s">
        <v>24</v>
      </c>
      <c r="I14" s="152"/>
      <c r="J14" s="169"/>
    </row>
    <row r="15" spans="1:10" s="107" customFormat="1" ht="27.75" customHeight="1" x14ac:dyDescent="0.25">
      <c r="A15" s="169"/>
      <c r="B15" s="149"/>
      <c r="C15" s="150"/>
      <c r="D15" s="149"/>
      <c r="E15" s="150"/>
      <c r="F15" s="153"/>
      <c r="G15" s="154"/>
      <c r="H15" s="153"/>
      <c r="I15" s="154"/>
      <c r="J15" s="169"/>
    </row>
    <row r="16" spans="1:10" s="107" customFormat="1" ht="16.5" customHeight="1" x14ac:dyDescent="0.25">
      <c r="A16" s="169"/>
      <c r="B16" s="155"/>
      <c r="C16" s="156"/>
      <c r="D16" s="156"/>
      <c r="E16" s="156"/>
      <c r="F16" s="156"/>
      <c r="G16" s="156"/>
      <c r="H16" s="156"/>
      <c r="I16" s="157"/>
      <c r="J16" s="169"/>
    </row>
    <row r="17" spans="1:10" s="107" customFormat="1" ht="27.75" customHeight="1" x14ac:dyDescent="0.25">
      <c r="A17" s="169"/>
      <c r="B17" s="158" t="s">
        <v>25</v>
      </c>
      <c r="C17" s="159"/>
      <c r="D17" s="158" t="s">
        <v>26</v>
      </c>
      <c r="E17" s="159"/>
      <c r="F17" s="158" t="s">
        <v>27</v>
      </c>
      <c r="G17" s="159"/>
      <c r="H17" s="158" t="s">
        <v>28</v>
      </c>
      <c r="I17" s="159"/>
      <c r="J17" s="169"/>
    </row>
    <row r="18" spans="1:10" s="107" customFormat="1" ht="27.75" customHeight="1" x14ac:dyDescent="0.25">
      <c r="A18" s="169"/>
      <c r="B18" s="147" t="s">
        <v>29</v>
      </c>
      <c r="C18" s="148"/>
      <c r="D18" s="147" t="s">
        <v>30</v>
      </c>
      <c r="E18" s="148"/>
      <c r="F18" s="147" t="s">
        <v>31</v>
      </c>
      <c r="G18" s="148"/>
      <c r="H18" s="147" t="s">
        <v>32</v>
      </c>
      <c r="I18" s="148"/>
      <c r="J18" s="169"/>
    </row>
    <row r="19" spans="1:10" s="107" customFormat="1" ht="27.75" customHeight="1" x14ac:dyDescent="0.25">
      <c r="A19" s="169"/>
      <c r="B19" s="149"/>
      <c r="C19" s="150"/>
      <c r="D19" s="149"/>
      <c r="E19" s="150"/>
      <c r="F19" s="149"/>
      <c r="G19" s="150"/>
      <c r="H19" s="149"/>
      <c r="I19" s="150"/>
      <c r="J19" s="169"/>
    </row>
    <row r="20" spans="1:10" ht="16.399999999999999" customHeight="1" x14ac:dyDescent="0.25">
      <c r="A20" s="169"/>
      <c r="B20" s="182"/>
      <c r="C20" s="156"/>
      <c r="D20" s="156"/>
      <c r="E20" s="156"/>
      <c r="F20" s="156"/>
      <c r="G20" s="156"/>
      <c r="H20" s="156"/>
      <c r="I20" s="161"/>
      <c r="J20" s="169"/>
    </row>
    <row r="21" spans="1:10" ht="30" customHeight="1" x14ac:dyDescent="0.25">
      <c r="A21" s="169"/>
      <c r="B21" s="158" t="s">
        <v>33</v>
      </c>
      <c r="C21" s="159"/>
      <c r="D21" s="158" t="s">
        <v>34</v>
      </c>
      <c r="E21" s="159"/>
      <c r="F21" s="158" t="s">
        <v>35</v>
      </c>
      <c r="G21" s="159"/>
      <c r="H21" s="183" t="s">
        <v>36</v>
      </c>
      <c r="I21" s="183"/>
      <c r="J21" s="169"/>
    </row>
    <row r="22" spans="1:10" ht="27.75" customHeight="1" x14ac:dyDescent="0.25">
      <c r="A22" s="169"/>
      <c r="B22" s="147" t="s">
        <v>37</v>
      </c>
      <c r="C22" s="148"/>
      <c r="D22" s="147" t="s">
        <v>38</v>
      </c>
      <c r="E22" s="148"/>
      <c r="F22" s="147" t="s">
        <v>39</v>
      </c>
      <c r="G22" s="148"/>
      <c r="H22" s="172" t="s">
        <v>40</v>
      </c>
      <c r="I22" s="173"/>
      <c r="J22" s="169"/>
    </row>
    <row r="23" spans="1:10" ht="27.75" customHeight="1" x14ac:dyDescent="0.25">
      <c r="A23" s="169"/>
      <c r="B23" s="149"/>
      <c r="C23" s="150"/>
      <c r="D23" s="149"/>
      <c r="E23" s="150"/>
      <c r="F23" s="149"/>
      <c r="G23" s="150"/>
      <c r="H23" s="173"/>
      <c r="I23" s="173"/>
      <c r="J23" s="169"/>
    </row>
    <row r="24" spans="1:10" ht="16.399999999999999" customHeight="1" x14ac:dyDescent="0.25">
      <c r="A24" s="169"/>
      <c r="B24" s="174"/>
      <c r="C24" s="175"/>
      <c r="D24" s="175"/>
      <c r="E24" s="175"/>
      <c r="F24" s="175"/>
      <c r="G24" s="175"/>
      <c r="H24" s="175"/>
      <c r="I24" s="175"/>
      <c r="J24" s="169"/>
    </row>
    <row r="25" spans="1:10" ht="18" customHeight="1" x14ac:dyDescent="0.25">
      <c r="A25" s="169"/>
      <c r="B25" s="176" t="s">
        <v>41</v>
      </c>
      <c r="C25" s="177"/>
      <c r="D25" s="177"/>
      <c r="E25" s="177"/>
      <c r="F25" s="177"/>
      <c r="G25" s="177"/>
      <c r="H25" s="177"/>
      <c r="I25" s="178"/>
      <c r="J25" s="169"/>
    </row>
    <row r="26" spans="1:10" ht="10.5" customHeight="1" x14ac:dyDescent="0.25">
      <c r="A26" s="169"/>
      <c r="B26" s="179"/>
      <c r="C26" s="180"/>
      <c r="D26" s="180"/>
      <c r="E26" s="180"/>
      <c r="F26" s="180"/>
      <c r="G26" s="180"/>
      <c r="H26" s="180"/>
      <c r="I26" s="181"/>
      <c r="J26" s="169"/>
    </row>
    <row r="27" spans="1:10" x14ac:dyDescent="0.25">
      <c r="A27" s="169"/>
      <c r="B27" s="162" t="s">
        <v>42</v>
      </c>
      <c r="C27" s="163"/>
      <c r="D27" s="163"/>
      <c r="E27" s="163"/>
      <c r="F27" s="163"/>
      <c r="G27" s="163"/>
      <c r="H27" s="163"/>
      <c r="I27" s="164"/>
      <c r="J27" s="169"/>
    </row>
    <row r="28" spans="1:10" x14ac:dyDescent="0.25">
      <c r="A28" s="169"/>
      <c r="B28" s="162" t="s">
        <v>43</v>
      </c>
      <c r="C28" s="163"/>
      <c r="D28" s="163"/>
      <c r="E28" s="163"/>
      <c r="F28" s="163"/>
      <c r="G28" s="163"/>
      <c r="H28" s="163"/>
      <c r="I28" s="164"/>
      <c r="J28" s="169"/>
    </row>
    <row r="29" spans="1:10" x14ac:dyDescent="0.25">
      <c r="A29" s="169"/>
      <c r="B29" s="162" t="s">
        <v>44</v>
      </c>
      <c r="C29" s="163"/>
      <c r="D29" s="163"/>
      <c r="E29" s="163"/>
      <c r="F29" s="163"/>
      <c r="G29" s="163"/>
      <c r="H29" s="163"/>
      <c r="I29" s="164"/>
      <c r="J29" s="169"/>
    </row>
    <row r="30" spans="1:10" x14ac:dyDescent="0.25">
      <c r="A30" s="169"/>
      <c r="B30" s="162"/>
      <c r="C30" s="163"/>
      <c r="D30" s="163"/>
      <c r="E30" s="163"/>
      <c r="F30" s="163"/>
      <c r="G30" s="163"/>
      <c r="H30" s="163"/>
      <c r="I30" s="164"/>
      <c r="J30" s="169"/>
    </row>
    <row r="31" spans="1:10" x14ac:dyDescent="0.25">
      <c r="A31" s="169"/>
      <c r="B31" s="162"/>
      <c r="C31" s="163"/>
      <c r="D31" s="163"/>
      <c r="E31" s="163"/>
      <c r="F31" s="163"/>
      <c r="G31" s="163"/>
      <c r="H31" s="163"/>
      <c r="I31" s="164"/>
      <c r="J31" s="171"/>
    </row>
    <row r="32" spans="1:10" s="109" customFormat="1" x14ac:dyDescent="0.25">
      <c r="A32" s="13"/>
      <c r="B32" s="165" t="s">
        <v>45</v>
      </c>
      <c r="C32" s="166"/>
      <c r="D32" s="166"/>
      <c r="E32" s="167"/>
      <c r="F32" s="167"/>
      <c r="G32" s="167"/>
      <c r="H32" s="167"/>
      <c r="I32" s="167"/>
      <c r="J32" s="167"/>
    </row>
    <row r="33" spans="1:10" s="109" customFormat="1" x14ac:dyDescent="0.25">
      <c r="A33" s="13"/>
      <c r="B33" s="111" t="s">
        <v>1541</v>
      </c>
      <c r="C33" s="112"/>
      <c r="D33" s="112"/>
      <c r="E33" s="113"/>
      <c r="F33" s="113"/>
      <c r="G33" s="113"/>
      <c r="H33" s="113"/>
      <c r="I33" s="113"/>
      <c r="J33" s="113"/>
    </row>
    <row r="34" spans="1:10" s="109" customFormat="1" x14ac:dyDescent="0.25">
      <c r="A34" s="13"/>
      <c r="B34" s="111" t="s">
        <v>1518</v>
      </c>
      <c r="C34" s="112"/>
      <c r="D34" s="112"/>
      <c r="E34" s="113"/>
      <c r="F34" s="113"/>
      <c r="G34" s="113"/>
      <c r="H34" s="113"/>
      <c r="I34" s="113"/>
      <c r="J34" s="113"/>
    </row>
    <row r="35" spans="1:10" s="109" customFormat="1" x14ac:dyDescent="0.25">
      <c r="A35" s="13"/>
      <c r="B35" s="111" t="s">
        <v>1537</v>
      </c>
      <c r="C35" s="112"/>
      <c r="D35" s="112"/>
      <c r="E35" s="113"/>
      <c r="F35" s="113"/>
      <c r="G35" s="113"/>
      <c r="H35" s="113"/>
      <c r="I35" s="113"/>
      <c r="J35" s="113"/>
    </row>
    <row r="36" spans="1:10" s="109" customFormat="1" x14ac:dyDescent="0.25">
      <c r="A36" s="13"/>
      <c r="B36" s="111" t="s">
        <v>46</v>
      </c>
      <c r="C36" s="112"/>
      <c r="D36" s="112"/>
      <c r="E36" s="113"/>
      <c r="F36" s="113"/>
      <c r="G36" s="113"/>
      <c r="H36" s="113"/>
      <c r="I36" s="113"/>
      <c r="J36" s="113"/>
    </row>
    <row r="37" spans="1:10" s="109" customFormat="1" x14ac:dyDescent="0.25">
      <c r="A37" s="13"/>
      <c r="B37" s="111" t="s">
        <v>47</v>
      </c>
      <c r="C37" s="112"/>
      <c r="D37" s="112"/>
      <c r="E37" s="113"/>
      <c r="F37" s="113"/>
      <c r="G37" s="113"/>
      <c r="H37" s="113"/>
      <c r="I37" s="113"/>
      <c r="J37" s="113"/>
    </row>
    <row r="38" spans="1:10" s="109" customFormat="1" x14ac:dyDescent="0.25">
      <c r="A38" s="13"/>
      <c r="B38" s="111" t="s">
        <v>48</v>
      </c>
      <c r="C38" s="112"/>
      <c r="D38" s="112"/>
      <c r="E38" s="113"/>
      <c r="F38" s="113"/>
      <c r="G38" s="113"/>
      <c r="H38" s="113"/>
      <c r="I38" s="113"/>
      <c r="J38" s="113"/>
    </row>
    <row r="39" spans="1:10" s="109" customFormat="1" x14ac:dyDescent="0.25">
      <c r="A39" s="13"/>
      <c r="B39" s="111" t="s">
        <v>49</v>
      </c>
      <c r="C39" s="112"/>
      <c r="D39" s="112"/>
      <c r="E39" s="113"/>
      <c r="F39" s="113"/>
      <c r="G39" s="113"/>
      <c r="H39" s="113"/>
      <c r="I39" s="113"/>
      <c r="J39" s="113"/>
    </row>
    <row r="40" spans="1:10" s="109" customFormat="1" x14ac:dyDescent="0.25">
      <c r="A40" s="13"/>
      <c r="B40" s="111" t="s">
        <v>50</v>
      </c>
      <c r="C40" s="112"/>
      <c r="D40" s="112"/>
      <c r="E40" s="113"/>
      <c r="F40" s="113"/>
      <c r="G40" s="113"/>
      <c r="H40" s="113"/>
      <c r="I40" s="113"/>
      <c r="J40" s="113"/>
    </row>
    <row r="41" spans="1:10" s="109" customFormat="1" x14ac:dyDescent="0.25">
      <c r="A41" s="13"/>
      <c r="B41" s="111" t="s">
        <v>51</v>
      </c>
      <c r="C41" s="112"/>
      <c r="D41" s="112"/>
      <c r="E41" s="113"/>
      <c r="F41" s="113"/>
      <c r="G41" s="113"/>
      <c r="H41" s="113"/>
      <c r="I41" s="113"/>
      <c r="J41" s="113"/>
    </row>
    <row r="42" spans="1:10" s="109" customFormat="1" x14ac:dyDescent="0.25">
      <c r="A42" s="13"/>
      <c r="B42" s="111" t="s">
        <v>52</v>
      </c>
      <c r="C42" s="112"/>
      <c r="D42" s="112"/>
      <c r="E42" s="113"/>
      <c r="F42" s="113"/>
      <c r="G42" s="113"/>
      <c r="H42" s="113"/>
      <c r="I42" s="113"/>
      <c r="J42" s="113"/>
    </row>
    <row r="43" spans="1:10" s="109" customFormat="1" x14ac:dyDescent="0.25">
      <c r="A43" s="13"/>
      <c r="B43" s="111" t="s">
        <v>53</v>
      </c>
      <c r="C43" s="112"/>
      <c r="D43" s="112"/>
      <c r="E43" s="113"/>
      <c r="F43" s="113"/>
      <c r="G43" s="113"/>
      <c r="H43" s="113"/>
      <c r="I43" s="113"/>
      <c r="J43" s="113"/>
    </row>
    <row r="44" spans="1:10" s="109" customFormat="1" x14ac:dyDescent="0.25">
      <c r="A44" s="13"/>
      <c r="B44" s="111" t="s">
        <v>54</v>
      </c>
      <c r="C44" s="112"/>
      <c r="D44" s="112"/>
      <c r="E44" s="113"/>
      <c r="F44" s="113"/>
      <c r="G44" s="113"/>
      <c r="H44" s="113"/>
      <c r="I44" s="113"/>
      <c r="J44" s="113"/>
    </row>
    <row r="45" spans="1:10" s="109" customFormat="1" x14ac:dyDescent="0.25">
      <c r="A45" s="13"/>
      <c r="B45" s="111" t="s">
        <v>55</v>
      </c>
      <c r="C45" s="112"/>
      <c r="D45" s="112"/>
      <c r="E45" s="113"/>
      <c r="F45" s="113"/>
      <c r="G45" s="113"/>
      <c r="H45" s="113"/>
      <c r="I45" s="113"/>
      <c r="J45" s="113"/>
    </row>
    <row r="46" spans="1:10" s="109" customFormat="1" x14ac:dyDescent="0.25">
      <c r="A46" s="13"/>
      <c r="B46" s="111" t="s">
        <v>56</v>
      </c>
      <c r="C46" s="112"/>
      <c r="D46" s="112"/>
      <c r="E46" s="113"/>
      <c r="F46" s="113"/>
      <c r="G46" s="113"/>
      <c r="H46" s="113"/>
      <c r="I46" s="113"/>
      <c r="J46" s="113"/>
    </row>
    <row r="47" spans="1:10" s="109" customFormat="1" x14ac:dyDescent="0.25">
      <c r="A47" s="13"/>
      <c r="B47" s="111" t="s">
        <v>57</v>
      </c>
      <c r="C47" s="112"/>
      <c r="D47" s="112"/>
      <c r="E47" s="113"/>
      <c r="F47" s="113"/>
      <c r="G47" s="113"/>
      <c r="H47" s="113"/>
      <c r="I47" s="113"/>
      <c r="J47" s="113"/>
    </row>
    <row r="48" spans="1:10" s="109" customFormat="1" x14ac:dyDescent="0.25">
      <c r="A48" s="13"/>
      <c r="B48" s="111" t="s">
        <v>58</v>
      </c>
      <c r="C48" s="112"/>
      <c r="D48" s="112"/>
      <c r="E48" s="113"/>
      <c r="F48" s="113"/>
      <c r="G48" s="113"/>
      <c r="H48" s="113"/>
      <c r="I48" s="113"/>
      <c r="J48" s="113"/>
    </row>
    <row r="49" spans="1:10" s="109" customFormat="1" x14ac:dyDescent="0.25">
      <c r="A49" s="13"/>
      <c r="B49" s="111" t="s">
        <v>59</v>
      </c>
      <c r="C49" s="112"/>
      <c r="D49" s="112"/>
      <c r="E49" s="113"/>
      <c r="F49" s="113"/>
      <c r="G49" s="113"/>
      <c r="H49" s="113"/>
      <c r="I49" s="113"/>
      <c r="J49" s="113"/>
    </row>
    <row r="50" spans="1:10" s="109" customFormat="1" x14ac:dyDescent="0.25">
      <c r="A50" s="13"/>
      <c r="B50" s="111" t="s">
        <v>60</v>
      </c>
      <c r="C50" s="112"/>
      <c r="D50" s="112"/>
      <c r="E50" s="113"/>
      <c r="F50" s="113"/>
      <c r="G50" s="113"/>
      <c r="H50" s="113"/>
      <c r="I50" s="113"/>
      <c r="J50" s="113"/>
    </row>
    <row r="51" spans="1:10" s="109" customFormat="1" x14ac:dyDescent="0.25">
      <c r="A51" s="13"/>
      <c r="B51" s="111" t="s">
        <v>61</v>
      </c>
      <c r="C51" s="112"/>
      <c r="D51" s="112"/>
      <c r="E51" s="113"/>
      <c r="F51" s="113"/>
      <c r="G51" s="113"/>
      <c r="H51" s="113"/>
      <c r="I51" s="113"/>
      <c r="J51" s="113"/>
    </row>
    <row r="52" spans="1:10" s="109" customFormat="1" x14ac:dyDescent="0.25">
      <c r="A52" s="13"/>
      <c r="B52" s="111" t="s">
        <v>62</v>
      </c>
      <c r="C52" s="112"/>
      <c r="D52" s="112"/>
      <c r="E52" s="113"/>
      <c r="F52" s="113"/>
      <c r="G52" s="113"/>
      <c r="H52" s="113"/>
      <c r="I52" s="113"/>
      <c r="J52" s="113"/>
    </row>
    <row r="53" spans="1:10" s="109" customFormat="1" x14ac:dyDescent="0.25">
      <c r="A53" s="13"/>
      <c r="B53" s="111" t="s">
        <v>63</v>
      </c>
      <c r="C53" s="112"/>
      <c r="D53" s="112"/>
      <c r="E53" s="113"/>
      <c r="F53" s="113"/>
      <c r="G53" s="113"/>
      <c r="H53" s="113"/>
      <c r="I53" s="113"/>
      <c r="J53" s="113"/>
    </row>
    <row r="54" spans="1:10" s="109" customFormat="1" x14ac:dyDescent="0.25">
      <c r="A54" s="13"/>
      <c r="B54" s="111" t="s">
        <v>64</v>
      </c>
      <c r="C54" s="112"/>
      <c r="D54" s="112"/>
      <c r="E54" s="113"/>
      <c r="F54" s="113"/>
      <c r="G54" s="113"/>
      <c r="H54" s="113"/>
      <c r="I54" s="113"/>
      <c r="J54" s="113"/>
    </row>
    <row r="55" spans="1:10" s="109" customFormat="1" x14ac:dyDescent="0.25">
      <c r="A55" s="13"/>
      <c r="B55" s="111" t="s">
        <v>65</v>
      </c>
      <c r="C55" s="112"/>
      <c r="D55" s="112"/>
      <c r="E55" s="113"/>
      <c r="F55" s="113"/>
      <c r="G55" s="113"/>
      <c r="H55" s="113"/>
      <c r="I55" s="113"/>
      <c r="J55" s="113"/>
    </row>
    <row r="56" spans="1:10" s="109" customFormat="1" x14ac:dyDescent="0.25">
      <c r="A56" s="13"/>
      <c r="B56" s="111" t="s">
        <v>66</v>
      </c>
      <c r="C56" s="112"/>
      <c r="D56" s="112"/>
      <c r="E56" s="113"/>
      <c r="F56" s="113"/>
      <c r="G56" s="113"/>
      <c r="H56" s="113"/>
      <c r="I56" s="113"/>
      <c r="J56" s="113"/>
    </row>
    <row r="57" spans="1:10" s="109" customFormat="1" x14ac:dyDescent="0.25">
      <c r="A57" s="13"/>
      <c r="B57" s="111" t="s">
        <v>67</v>
      </c>
      <c r="C57" s="112"/>
      <c r="D57" s="112"/>
      <c r="E57" s="113"/>
      <c r="F57" s="113"/>
      <c r="G57" s="113"/>
      <c r="H57" s="113"/>
      <c r="I57" s="113"/>
      <c r="J57" s="113"/>
    </row>
    <row r="58" spans="1:10" s="109" customFormat="1" x14ac:dyDescent="0.25">
      <c r="A58" s="13"/>
      <c r="B58" s="111" t="s">
        <v>68</v>
      </c>
      <c r="C58" s="112"/>
      <c r="D58" s="112"/>
      <c r="E58" s="113"/>
      <c r="F58" s="113"/>
      <c r="G58" s="113"/>
      <c r="H58" s="113"/>
      <c r="I58" s="113"/>
      <c r="J58" s="113"/>
    </row>
    <row r="59" spans="1:10" s="109" customFormat="1" x14ac:dyDescent="0.25">
      <c r="A59" s="13"/>
      <c r="B59" s="111" t="s">
        <v>69</v>
      </c>
      <c r="C59" s="112"/>
      <c r="D59" s="112"/>
      <c r="E59" s="113"/>
      <c r="F59" s="113"/>
      <c r="G59" s="113"/>
      <c r="H59" s="113"/>
      <c r="I59" s="113"/>
      <c r="J59" s="113"/>
    </row>
    <row r="60" spans="1:10" s="109" customFormat="1" x14ac:dyDescent="0.25">
      <c r="A60" s="13"/>
      <c r="B60" s="111" t="s">
        <v>70</v>
      </c>
      <c r="C60" s="112"/>
      <c r="D60" s="112"/>
      <c r="E60" s="113"/>
      <c r="F60" s="113"/>
      <c r="G60" s="113"/>
      <c r="H60" s="113"/>
      <c r="I60" s="113"/>
      <c r="J60" s="113"/>
    </row>
    <row r="61" spans="1:10" s="109" customFormat="1" x14ac:dyDescent="0.25">
      <c r="A61" s="13"/>
      <c r="B61" s="111" t="s">
        <v>71</v>
      </c>
      <c r="C61" s="112"/>
      <c r="D61" s="112"/>
      <c r="E61" s="113"/>
      <c r="F61" s="113"/>
      <c r="G61" s="113"/>
      <c r="H61" s="113"/>
      <c r="I61" s="113"/>
      <c r="J61" s="113"/>
    </row>
    <row r="62" spans="1:10" s="109" customFormat="1" x14ac:dyDescent="0.25">
      <c r="A62" s="13"/>
      <c r="B62" s="111" t="s">
        <v>72</v>
      </c>
      <c r="C62" s="112"/>
      <c r="D62" s="112"/>
      <c r="E62" s="113"/>
      <c r="F62" s="113"/>
      <c r="G62" s="113"/>
      <c r="H62" s="113"/>
      <c r="I62" s="113"/>
      <c r="J62" s="113"/>
    </row>
    <row r="63" spans="1:10" s="109" customFormat="1" x14ac:dyDescent="0.25">
      <c r="A63" s="13"/>
      <c r="B63" s="111" t="s">
        <v>73</v>
      </c>
      <c r="C63" s="112"/>
      <c r="D63" s="112"/>
      <c r="E63" s="113"/>
      <c r="F63" s="113"/>
      <c r="G63" s="113"/>
      <c r="H63" s="113"/>
      <c r="I63" s="113"/>
      <c r="J63" s="113"/>
    </row>
    <row r="64" spans="1:10" s="109" customFormat="1" x14ac:dyDescent="0.25">
      <c r="A64" s="13"/>
      <c r="B64" s="111" t="s">
        <v>74</v>
      </c>
      <c r="C64" s="112"/>
      <c r="D64" s="112"/>
      <c r="E64" s="113"/>
      <c r="F64" s="113"/>
      <c r="G64" s="113"/>
      <c r="H64" s="113"/>
      <c r="I64" s="113"/>
      <c r="J64" s="113"/>
    </row>
    <row r="65" spans="1:10" s="109" customFormat="1" x14ac:dyDescent="0.25">
      <c r="A65" s="13"/>
      <c r="B65" s="111" t="s">
        <v>75</v>
      </c>
      <c r="C65" s="112"/>
      <c r="D65" s="112"/>
      <c r="E65" s="113"/>
      <c r="F65" s="113"/>
      <c r="G65" s="113"/>
      <c r="H65" s="113"/>
      <c r="I65" s="113"/>
      <c r="J65" s="113"/>
    </row>
    <row r="66" spans="1:10" s="109" customFormat="1" x14ac:dyDescent="0.25">
      <c r="A66" s="13"/>
      <c r="B66" s="111" t="s">
        <v>76</v>
      </c>
      <c r="C66" s="112"/>
      <c r="D66" s="112"/>
      <c r="E66" s="113"/>
      <c r="F66" s="113"/>
      <c r="G66" s="113"/>
      <c r="H66" s="113"/>
      <c r="I66" s="113"/>
      <c r="J66" s="113"/>
    </row>
    <row r="67" spans="1:10" s="109" customFormat="1" x14ac:dyDescent="0.25">
      <c r="A67" s="13"/>
      <c r="B67" s="111" t="s">
        <v>77</v>
      </c>
      <c r="C67" s="112"/>
      <c r="D67" s="112"/>
      <c r="E67" s="113"/>
      <c r="F67" s="113"/>
      <c r="G67" s="113"/>
      <c r="H67" s="113"/>
      <c r="I67" s="113"/>
      <c r="J67" s="113"/>
    </row>
    <row r="68" spans="1:10" s="109" customFormat="1" x14ac:dyDescent="0.25">
      <c r="A68" s="13"/>
      <c r="B68" s="111" t="s">
        <v>78</v>
      </c>
      <c r="C68" s="112"/>
      <c r="D68" s="112"/>
      <c r="E68" s="113"/>
      <c r="F68" s="113"/>
      <c r="G68" s="113"/>
      <c r="H68" s="113"/>
      <c r="I68" s="113"/>
      <c r="J68" s="113"/>
    </row>
    <row r="69" spans="1:10" s="109" customFormat="1" x14ac:dyDescent="0.25">
      <c r="A69" s="13"/>
      <c r="B69" s="111" t="s">
        <v>79</v>
      </c>
      <c r="C69" s="112"/>
      <c r="D69" s="112"/>
      <c r="E69" s="113"/>
      <c r="F69" s="113"/>
      <c r="G69" s="113"/>
      <c r="H69" s="113"/>
      <c r="I69" s="113"/>
      <c r="J69" s="113"/>
    </row>
    <row r="70" spans="1:10" s="109" customFormat="1" x14ac:dyDescent="0.25">
      <c r="A70" s="13"/>
      <c r="B70" s="111" t="s">
        <v>80</v>
      </c>
      <c r="C70" s="112"/>
      <c r="D70" s="112"/>
      <c r="E70" s="113"/>
      <c r="F70" s="113"/>
      <c r="G70" s="113"/>
      <c r="H70" s="113"/>
      <c r="I70" s="113"/>
      <c r="J70" s="113"/>
    </row>
    <row r="71" spans="1:10" s="109" customFormat="1" x14ac:dyDescent="0.25">
      <c r="A71" s="13"/>
      <c r="B71" s="111" t="s">
        <v>81</v>
      </c>
      <c r="C71" s="112"/>
      <c r="D71" s="112"/>
      <c r="E71" s="113"/>
      <c r="F71" s="113"/>
      <c r="G71" s="113"/>
      <c r="H71" s="113"/>
      <c r="I71" s="113"/>
      <c r="J71" s="113"/>
    </row>
    <row r="72" spans="1:10" s="109" customFormat="1" x14ac:dyDescent="0.25">
      <c r="A72" s="13"/>
      <c r="B72" s="111" t="s">
        <v>82</v>
      </c>
      <c r="C72" s="112"/>
      <c r="D72" s="112"/>
      <c r="E72" s="113"/>
      <c r="F72" s="113"/>
      <c r="G72" s="113"/>
      <c r="H72" s="113"/>
      <c r="I72" s="113"/>
      <c r="J72" s="113"/>
    </row>
    <row r="73" spans="1:10" s="109" customFormat="1" x14ac:dyDescent="0.25">
      <c r="A73" s="13"/>
      <c r="B73" s="111" t="s">
        <v>83</v>
      </c>
      <c r="C73" s="112"/>
      <c r="D73" s="112"/>
      <c r="E73" s="113"/>
      <c r="F73" s="113"/>
      <c r="G73" s="113"/>
      <c r="H73" s="113"/>
      <c r="I73" s="113"/>
      <c r="J73" s="113"/>
    </row>
    <row r="74" spans="1:10" s="109" customFormat="1" x14ac:dyDescent="0.25">
      <c r="A74" s="13"/>
      <c r="B74" s="111" t="s">
        <v>84</v>
      </c>
      <c r="C74" s="112"/>
      <c r="D74" s="112"/>
      <c r="E74" s="113"/>
      <c r="F74" s="113"/>
      <c r="G74" s="113"/>
      <c r="H74" s="113"/>
      <c r="I74" s="113"/>
      <c r="J74" s="113"/>
    </row>
    <row r="75" spans="1:10" s="109" customFormat="1" x14ac:dyDescent="0.25">
      <c r="A75" s="13"/>
      <c r="B75" s="111" t="s">
        <v>85</v>
      </c>
      <c r="C75" s="112"/>
      <c r="D75" s="112"/>
      <c r="E75" s="113"/>
      <c r="F75" s="113"/>
      <c r="G75" s="113"/>
      <c r="H75" s="113"/>
      <c r="I75" s="113"/>
      <c r="J75" s="113"/>
    </row>
    <row r="76" spans="1:10" s="109" customFormat="1" x14ac:dyDescent="0.25">
      <c r="A76" s="13"/>
      <c r="B76" s="111" t="s">
        <v>86</v>
      </c>
      <c r="C76" s="112"/>
      <c r="D76" s="112"/>
      <c r="E76" s="113"/>
      <c r="F76" s="113"/>
      <c r="G76" s="113"/>
      <c r="H76" s="113"/>
      <c r="I76" s="113"/>
      <c r="J76" s="113"/>
    </row>
    <row r="77" spans="1:10" s="109" customFormat="1" x14ac:dyDescent="0.25">
      <c r="A77" s="13"/>
      <c r="B77" s="111" t="s">
        <v>87</v>
      </c>
      <c r="C77" s="112"/>
      <c r="D77" s="112"/>
      <c r="E77" s="113"/>
      <c r="F77" s="113"/>
      <c r="G77" s="113"/>
      <c r="H77" s="113"/>
      <c r="I77" s="113"/>
      <c r="J77" s="113"/>
    </row>
    <row r="78" spans="1:10" s="109" customFormat="1" x14ac:dyDescent="0.25">
      <c r="A78" s="13"/>
      <c r="B78" s="111" t="s">
        <v>88</v>
      </c>
      <c r="C78" s="112"/>
      <c r="D78" s="112"/>
      <c r="E78" s="113"/>
      <c r="F78" s="113"/>
      <c r="G78" s="113"/>
      <c r="H78" s="113"/>
      <c r="I78" s="113"/>
      <c r="J78" s="113"/>
    </row>
    <row r="79" spans="1:10" s="109" customFormat="1" x14ac:dyDescent="0.25">
      <c r="A79" s="13"/>
      <c r="B79" s="111" t="s">
        <v>89</v>
      </c>
      <c r="C79" s="112"/>
      <c r="D79" s="112"/>
      <c r="E79" s="113"/>
      <c r="F79" s="113"/>
      <c r="G79" s="113"/>
      <c r="H79" s="113"/>
      <c r="I79" s="113"/>
      <c r="J79" s="113"/>
    </row>
    <row r="80" spans="1:10" s="109" customFormat="1" x14ac:dyDescent="0.25">
      <c r="A80" s="13"/>
      <c r="B80" s="111" t="s">
        <v>90</v>
      </c>
      <c r="C80" s="112"/>
      <c r="D80" s="112"/>
      <c r="E80" s="113"/>
      <c r="F80" s="113"/>
      <c r="G80" s="113"/>
      <c r="H80" s="113"/>
      <c r="I80" s="113"/>
      <c r="J80" s="113"/>
    </row>
    <row r="81" spans="1:10" s="109" customFormat="1" x14ac:dyDescent="0.25">
      <c r="A81" s="13"/>
      <c r="B81" s="111" t="s">
        <v>91</v>
      </c>
      <c r="C81" s="112"/>
      <c r="D81" s="112"/>
      <c r="E81" s="113"/>
      <c r="F81" s="113"/>
      <c r="G81" s="113"/>
      <c r="H81" s="113"/>
      <c r="I81" s="113"/>
      <c r="J81" s="113"/>
    </row>
    <row r="82" spans="1:10" s="109" customFormat="1" x14ac:dyDescent="0.25">
      <c r="A82" s="13"/>
      <c r="B82" s="111" t="s">
        <v>92</v>
      </c>
      <c r="C82" s="112"/>
      <c r="D82" s="112"/>
      <c r="E82" s="113"/>
      <c r="F82" s="113"/>
      <c r="G82" s="113"/>
      <c r="H82" s="113"/>
      <c r="I82" s="113"/>
      <c r="J82" s="113"/>
    </row>
    <row r="83" spans="1:10" s="109" customFormat="1" x14ac:dyDescent="0.25">
      <c r="A83" s="13"/>
      <c r="B83" s="111" t="s">
        <v>93</v>
      </c>
      <c r="C83" s="112"/>
      <c r="D83" s="112"/>
      <c r="E83" s="113"/>
      <c r="F83" s="113"/>
      <c r="G83" s="113"/>
      <c r="H83" s="113"/>
      <c r="I83" s="113"/>
      <c r="J83" s="113"/>
    </row>
    <row r="84" spans="1:10" s="109" customFormat="1" x14ac:dyDescent="0.25">
      <c r="A84" s="13"/>
      <c r="B84" s="111" t="s">
        <v>94</v>
      </c>
      <c r="C84" s="112"/>
      <c r="D84" s="112"/>
      <c r="E84" s="113"/>
      <c r="F84" s="113"/>
      <c r="G84" s="113"/>
      <c r="H84" s="113"/>
      <c r="I84" s="113"/>
      <c r="J84" s="113"/>
    </row>
    <row r="85" spans="1:10" s="109" customFormat="1" x14ac:dyDescent="0.25">
      <c r="A85" s="13"/>
      <c r="B85" s="111" t="s">
        <v>95</v>
      </c>
      <c r="C85" s="112"/>
      <c r="D85" s="112"/>
      <c r="E85" s="113"/>
      <c r="F85" s="113"/>
      <c r="G85" s="113"/>
      <c r="H85" s="113"/>
      <c r="I85" s="113"/>
      <c r="J85" s="113"/>
    </row>
    <row r="86" spans="1:10" s="109" customFormat="1" x14ac:dyDescent="0.25">
      <c r="A86" s="13"/>
      <c r="B86" s="111" t="s">
        <v>96</v>
      </c>
      <c r="C86" s="112"/>
      <c r="D86" s="112"/>
      <c r="E86" s="113"/>
      <c r="F86" s="113"/>
      <c r="G86" s="113"/>
      <c r="H86" s="113"/>
      <c r="I86" s="113"/>
      <c r="J86" s="113"/>
    </row>
    <row r="87" spans="1:10" s="109" customFormat="1" x14ac:dyDescent="0.25">
      <c r="A87" s="13"/>
      <c r="B87" s="111" t="s">
        <v>97</v>
      </c>
      <c r="C87" s="112"/>
      <c r="D87" s="112"/>
      <c r="E87" s="113"/>
      <c r="F87" s="113"/>
      <c r="G87" s="113"/>
      <c r="H87" s="113"/>
      <c r="I87" s="113"/>
      <c r="J87" s="113"/>
    </row>
    <row r="88" spans="1:10" s="109" customFormat="1" x14ac:dyDescent="0.25">
      <c r="A88" s="13"/>
      <c r="B88" s="111" t="s">
        <v>98</v>
      </c>
      <c r="C88" s="112"/>
      <c r="D88" s="112"/>
      <c r="E88" s="113"/>
      <c r="F88" s="113"/>
      <c r="G88" s="113"/>
      <c r="H88" s="113"/>
      <c r="I88" s="113"/>
      <c r="J88" s="113"/>
    </row>
    <row r="89" spans="1:10" s="109" customFormat="1" x14ac:dyDescent="0.25">
      <c r="A89" s="13"/>
      <c r="B89" s="111" t="s">
        <v>99</v>
      </c>
      <c r="C89" s="112"/>
      <c r="D89" s="112"/>
      <c r="E89" s="113"/>
      <c r="F89" s="113"/>
      <c r="G89" s="113"/>
      <c r="H89" s="113"/>
      <c r="I89" s="113"/>
      <c r="J89" s="113"/>
    </row>
    <row r="90" spans="1:10" s="109" customFormat="1" x14ac:dyDescent="0.25">
      <c r="A90" s="13"/>
      <c r="B90" s="111" t="s">
        <v>100</v>
      </c>
      <c r="C90" s="112"/>
      <c r="D90" s="112"/>
      <c r="E90" s="113"/>
      <c r="F90" s="113"/>
      <c r="G90" s="113"/>
      <c r="H90" s="113"/>
      <c r="I90" s="113"/>
      <c r="J90" s="113"/>
    </row>
    <row r="91" spans="1:10" s="109" customFormat="1" x14ac:dyDescent="0.25">
      <c r="A91" s="13"/>
      <c r="B91" s="111" t="s">
        <v>101</v>
      </c>
      <c r="C91" s="112"/>
      <c r="D91" s="112"/>
      <c r="E91" s="113"/>
      <c r="F91" s="113"/>
      <c r="G91" s="113"/>
      <c r="H91" s="113"/>
      <c r="I91" s="113"/>
      <c r="J91" s="113"/>
    </row>
    <row r="92" spans="1:10" s="109" customFormat="1" x14ac:dyDescent="0.25">
      <c r="A92" s="13"/>
      <c r="B92" s="111" t="s">
        <v>102</v>
      </c>
      <c r="C92" s="112"/>
      <c r="D92" s="112"/>
      <c r="E92" s="113"/>
      <c r="F92" s="113"/>
      <c r="G92" s="113"/>
      <c r="H92" s="113"/>
      <c r="I92" s="113"/>
      <c r="J92" s="113"/>
    </row>
    <row r="93" spans="1:10" s="109" customFormat="1" x14ac:dyDescent="0.25">
      <c r="A93" s="13"/>
      <c r="B93" s="111" t="s">
        <v>103</v>
      </c>
      <c r="C93" s="112"/>
      <c r="D93" s="112"/>
      <c r="E93" s="113"/>
      <c r="F93" s="113"/>
      <c r="G93" s="113"/>
      <c r="H93" s="113"/>
      <c r="I93" s="113"/>
      <c r="J93" s="113"/>
    </row>
    <row r="94" spans="1:10" s="109" customFormat="1" x14ac:dyDescent="0.25">
      <c r="A94" s="13"/>
      <c r="B94" s="111" t="s">
        <v>104</v>
      </c>
      <c r="C94" s="112"/>
      <c r="D94" s="112"/>
      <c r="E94" s="113"/>
      <c r="F94" s="113"/>
      <c r="G94" s="113"/>
      <c r="H94" s="113"/>
      <c r="I94" s="113"/>
      <c r="J94" s="113"/>
    </row>
    <row r="95" spans="1:10" s="109" customFormat="1" x14ac:dyDescent="0.25">
      <c r="A95" s="13"/>
      <c r="B95" s="111" t="s">
        <v>105</v>
      </c>
      <c r="C95" s="112"/>
      <c r="D95" s="112"/>
      <c r="E95" s="113"/>
      <c r="F95" s="113"/>
      <c r="G95" s="113"/>
      <c r="H95" s="113"/>
      <c r="I95" s="113"/>
      <c r="J95" s="113"/>
    </row>
    <row r="96" spans="1:10" s="109" customFormat="1" x14ac:dyDescent="0.25">
      <c r="A96" s="13"/>
      <c r="B96" s="111" t="s">
        <v>106</v>
      </c>
      <c r="C96" s="112"/>
      <c r="D96" s="112"/>
      <c r="E96" s="113"/>
      <c r="F96" s="113"/>
      <c r="G96" s="113"/>
      <c r="H96" s="113"/>
      <c r="I96" s="113"/>
      <c r="J96" s="113"/>
    </row>
    <row r="97" spans="1:10" s="109" customFormat="1" x14ac:dyDescent="0.25">
      <c r="A97" s="13"/>
      <c r="B97" s="111" t="s">
        <v>107</v>
      </c>
      <c r="C97" s="112"/>
      <c r="D97" s="112"/>
      <c r="E97" s="113"/>
      <c r="F97" s="113"/>
      <c r="G97" s="113"/>
      <c r="H97" s="113"/>
      <c r="I97" s="113"/>
      <c r="J97" s="113"/>
    </row>
    <row r="98" spans="1:10" s="109" customFormat="1" x14ac:dyDescent="0.25">
      <c r="A98" s="13"/>
      <c r="B98" s="111" t="s">
        <v>108</v>
      </c>
      <c r="C98" s="112"/>
      <c r="D98" s="112"/>
      <c r="E98" s="113"/>
      <c r="F98" s="113"/>
      <c r="G98" s="113"/>
      <c r="H98" s="113"/>
      <c r="I98" s="113"/>
      <c r="J98" s="113"/>
    </row>
    <row r="99" spans="1:10" s="109" customFormat="1" x14ac:dyDescent="0.25">
      <c r="A99" s="13"/>
      <c r="B99" s="111" t="s">
        <v>109</v>
      </c>
      <c r="C99" s="112"/>
      <c r="D99" s="112"/>
      <c r="E99" s="113"/>
      <c r="F99" s="113"/>
      <c r="G99" s="113"/>
      <c r="H99" s="113"/>
      <c r="I99" s="113"/>
      <c r="J99" s="113"/>
    </row>
    <row r="100" spans="1:10" s="109" customFormat="1" x14ac:dyDescent="0.25">
      <c r="A100" s="13"/>
      <c r="B100" s="111" t="s">
        <v>110</v>
      </c>
      <c r="C100" s="112"/>
      <c r="D100" s="112"/>
      <c r="E100" s="113"/>
      <c r="F100" s="113"/>
      <c r="G100" s="113"/>
      <c r="H100" s="113"/>
      <c r="I100" s="113"/>
      <c r="J100" s="113"/>
    </row>
    <row r="101" spans="1:10" s="109" customFormat="1" x14ac:dyDescent="0.25">
      <c r="A101" s="13"/>
      <c r="B101" s="111" t="s">
        <v>111</v>
      </c>
      <c r="C101" s="112"/>
      <c r="D101" s="112"/>
      <c r="E101" s="113"/>
      <c r="F101" s="113"/>
      <c r="G101" s="113"/>
      <c r="H101" s="113"/>
      <c r="I101" s="113"/>
      <c r="J101" s="113"/>
    </row>
    <row r="102" spans="1:10" s="109" customFormat="1" x14ac:dyDescent="0.25">
      <c r="A102" s="13"/>
      <c r="B102" s="111" t="s">
        <v>112</v>
      </c>
      <c r="C102" s="112"/>
      <c r="D102" s="112"/>
      <c r="E102" s="113"/>
      <c r="F102" s="113"/>
      <c r="G102" s="113"/>
      <c r="H102" s="113"/>
      <c r="I102" s="113"/>
      <c r="J102" s="113"/>
    </row>
    <row r="103" spans="1:10" s="109" customFormat="1" x14ac:dyDescent="0.25">
      <c r="A103" s="13"/>
      <c r="B103" s="111" t="s">
        <v>113</v>
      </c>
      <c r="C103" s="112"/>
      <c r="D103" s="112"/>
      <c r="E103" s="113"/>
      <c r="F103" s="113"/>
      <c r="G103" s="113"/>
      <c r="H103" s="113"/>
      <c r="I103" s="113"/>
      <c r="J103" s="113"/>
    </row>
    <row r="104" spans="1:10" s="109" customFormat="1" x14ac:dyDescent="0.25">
      <c r="A104" s="13"/>
      <c r="B104" s="111" t="s">
        <v>114</v>
      </c>
      <c r="C104" s="112"/>
      <c r="D104" s="112"/>
      <c r="E104" s="113"/>
      <c r="F104" s="113"/>
      <c r="G104" s="113"/>
      <c r="H104" s="113"/>
      <c r="I104" s="113"/>
      <c r="J104" s="113"/>
    </row>
    <row r="105" spans="1:10" s="109" customFormat="1" x14ac:dyDescent="0.25">
      <c r="A105" s="13"/>
      <c r="B105" s="111" t="s">
        <v>115</v>
      </c>
      <c r="C105" s="112"/>
      <c r="D105" s="112"/>
      <c r="E105" s="113"/>
      <c r="F105" s="113"/>
      <c r="G105" s="113"/>
      <c r="H105" s="113"/>
      <c r="I105" s="113"/>
      <c r="J105" s="113"/>
    </row>
    <row r="106" spans="1:10" s="109" customFormat="1" x14ac:dyDescent="0.25">
      <c r="A106" s="13"/>
      <c r="B106" s="111" t="s">
        <v>116</v>
      </c>
      <c r="C106" s="112"/>
      <c r="D106" s="112"/>
      <c r="E106" s="113"/>
      <c r="F106" s="113"/>
      <c r="G106" s="113"/>
      <c r="H106" s="113"/>
      <c r="I106" s="113"/>
      <c r="J106" s="113"/>
    </row>
    <row r="107" spans="1:10" s="109" customFormat="1" x14ac:dyDescent="0.25">
      <c r="A107" s="13"/>
      <c r="B107" s="111" t="s">
        <v>117</v>
      </c>
      <c r="C107" s="112"/>
      <c r="D107" s="112"/>
      <c r="E107" s="113"/>
      <c r="F107" s="113"/>
      <c r="G107" s="113"/>
      <c r="H107" s="113"/>
      <c r="I107" s="113"/>
      <c r="J107" s="113"/>
    </row>
    <row r="108" spans="1:10" s="109" customFormat="1" x14ac:dyDescent="0.25">
      <c r="A108" s="13"/>
      <c r="B108" s="111" t="s">
        <v>118</v>
      </c>
      <c r="C108" s="112"/>
      <c r="D108" s="112"/>
      <c r="E108" s="113"/>
      <c r="F108" s="113"/>
      <c r="G108" s="113"/>
      <c r="H108" s="113"/>
      <c r="I108" s="113"/>
      <c r="J108" s="113"/>
    </row>
    <row r="109" spans="1:10" s="109" customFormat="1" x14ac:dyDescent="0.25">
      <c r="A109" s="13"/>
      <c r="B109" s="111" t="s">
        <v>119</v>
      </c>
      <c r="C109" s="112"/>
      <c r="D109" s="112"/>
      <c r="E109" s="113"/>
      <c r="F109" s="113"/>
      <c r="G109" s="113"/>
      <c r="H109" s="113"/>
      <c r="I109" s="113"/>
      <c r="J109" s="113"/>
    </row>
    <row r="110" spans="1:10" s="109" customFormat="1" x14ac:dyDescent="0.25">
      <c r="A110" s="13"/>
      <c r="B110" s="111" t="s">
        <v>120</v>
      </c>
      <c r="C110" s="112"/>
      <c r="D110" s="112"/>
      <c r="E110" s="113"/>
      <c r="F110" s="113"/>
      <c r="G110" s="113"/>
      <c r="H110" s="113"/>
      <c r="I110" s="113"/>
      <c r="J110" s="113"/>
    </row>
    <row r="111" spans="1:10" ht="14.25" hidden="1" customHeight="1" x14ac:dyDescent="0.25"/>
    <row r="112" spans="1:10" ht="14.25" hidden="1" customHeight="1" x14ac:dyDescent="0.25"/>
    <row r="113" ht="14.25" hidden="1" customHeight="1" x14ac:dyDescent="0.25"/>
    <row r="114" ht="14.25" hidden="1" customHeight="1" x14ac:dyDescent="0.25"/>
    <row r="115" ht="14.25" hidden="1" customHeight="1" x14ac:dyDescent="0.25"/>
    <row r="116" ht="14.25" hidden="1" customHeight="1" x14ac:dyDescent="0.25"/>
    <row r="117" ht="14.25" hidden="1" customHeight="1" x14ac:dyDescent="0.25"/>
    <row r="118" ht="14.25" hidden="1" customHeight="1" x14ac:dyDescent="0.25"/>
    <row r="119" ht="14.25" hidden="1" customHeight="1" x14ac:dyDescent="0.25"/>
    <row r="120" ht="14.25" hidden="1" customHeight="1" x14ac:dyDescent="0.25"/>
    <row r="121" ht="14.25" hidden="1" customHeight="1" x14ac:dyDescent="0.25"/>
    <row r="122" ht="14.25" hidden="1" customHeight="1" x14ac:dyDescent="0.25"/>
    <row r="123" ht="14.25" hidden="1" customHeight="1" x14ac:dyDescent="0.25"/>
    <row r="124" ht="14.25" hidden="1" customHeight="1" x14ac:dyDescent="0.25"/>
    <row r="125" ht="14.25" hidden="1" customHeight="1" x14ac:dyDescent="0.25"/>
    <row r="126" ht="14.25" hidden="1" customHeight="1" x14ac:dyDescent="0.25"/>
    <row r="127" ht="14.25" hidden="1" customHeight="1" x14ac:dyDescent="0.25"/>
    <row r="128" ht="14.25" hidden="1" customHeight="1" x14ac:dyDescent="0.25"/>
  </sheetData>
  <mergeCells count="59">
    <mergeCell ref="B1:I1"/>
    <mergeCell ref="B2:I2"/>
    <mergeCell ref="B3:I3"/>
    <mergeCell ref="B4:I4"/>
    <mergeCell ref="B5:C5"/>
    <mergeCell ref="D5:E5"/>
    <mergeCell ref="F5:G5"/>
    <mergeCell ref="H5:I5"/>
    <mergeCell ref="B13:C13"/>
    <mergeCell ref="D13:E13"/>
    <mergeCell ref="F13:G13"/>
    <mergeCell ref="H13:I13"/>
    <mergeCell ref="B8:I8"/>
    <mergeCell ref="B9:C9"/>
    <mergeCell ref="D9:E9"/>
    <mergeCell ref="F9:G9"/>
    <mergeCell ref="H9:I9"/>
    <mergeCell ref="B20:I20"/>
    <mergeCell ref="B21:C21"/>
    <mergeCell ref="D21:E21"/>
    <mergeCell ref="F21:G21"/>
    <mergeCell ref="H21:I21"/>
    <mergeCell ref="B24:I24"/>
    <mergeCell ref="B25:I25"/>
    <mergeCell ref="B26:I26"/>
    <mergeCell ref="B27:I27"/>
    <mergeCell ref="B28:I28"/>
    <mergeCell ref="B29:I29"/>
    <mergeCell ref="B30:I30"/>
    <mergeCell ref="B31:I31"/>
    <mergeCell ref="B32:J32"/>
    <mergeCell ref="A1:A31"/>
    <mergeCell ref="J1:J31"/>
    <mergeCell ref="B10:C11"/>
    <mergeCell ref="D10:E11"/>
    <mergeCell ref="F10:G11"/>
    <mergeCell ref="H10:I11"/>
    <mergeCell ref="B22:C23"/>
    <mergeCell ref="D22:E23"/>
    <mergeCell ref="F22:G23"/>
    <mergeCell ref="H22:I23"/>
    <mergeCell ref="B18:C19"/>
    <mergeCell ref="D18:E19"/>
    <mergeCell ref="B6:C7"/>
    <mergeCell ref="D6:E7"/>
    <mergeCell ref="F6:G7"/>
    <mergeCell ref="H6:I7"/>
    <mergeCell ref="F18:G19"/>
    <mergeCell ref="H18:I19"/>
    <mergeCell ref="B14:C15"/>
    <mergeCell ref="D14:E15"/>
    <mergeCell ref="F14:G15"/>
    <mergeCell ref="H14:I15"/>
    <mergeCell ref="B16:I16"/>
    <mergeCell ref="B17:C17"/>
    <mergeCell ref="D17:E17"/>
    <mergeCell ref="F17:G17"/>
    <mergeCell ref="H17:I17"/>
    <mergeCell ref="B12:I12"/>
  </mergeCells>
  <phoneticPr fontId="30" type="noConversion"/>
  <hyperlinks>
    <hyperlink ref="B21:C23" location="广汽本田!A1" display="广汽本田" xr:uid="{00000000-0004-0000-0000-000000000000}"/>
    <hyperlink ref="D17:E19" location="长安福特!A1" display="长安福特" xr:uid="{00000000-0004-0000-0000-000001000000}"/>
    <hyperlink ref="D13:E15" location="奇瑞捷豹路虎!A1" display="捷豹路虎" xr:uid="{00000000-0004-0000-0000-000002000000}"/>
    <hyperlink ref="B13:C15" location="上汽大众!A1" display="上汽大众" xr:uid="{00000000-0004-0000-0000-000003000000}"/>
    <hyperlink ref="H9:I11" location="一汽大众!A1" display="一汽大众" xr:uid="{00000000-0004-0000-0000-000004000000}"/>
    <hyperlink ref="F9:G11" location="东风英菲尼迪!A1" display="东风英菲尼迪" xr:uid="{00000000-0004-0000-0000-000005000000}"/>
    <hyperlink ref="B9:C11" location="' 北京奔驰 '!A1" display="北京奔驰" xr:uid="{00000000-0004-0000-0000-000006000000}"/>
    <hyperlink ref="F5:G7" location="沃尔沃!A1" display="沃尔沃" xr:uid="{00000000-0004-0000-0000-000007000000}"/>
    <hyperlink ref="B5:C7" location="一汽奥迪!A1" display="一汽奥迪" xr:uid="{00000000-0004-0000-0000-000008000000}"/>
    <hyperlink ref="F21:G23" location="北京现代!A1" display="北京现代" xr:uid="{00000000-0004-0000-0000-000009000000}"/>
    <hyperlink ref="D21:E23" location="东风日产!A1" display="东风日产" xr:uid="{00000000-0004-0000-0000-00000A000000}"/>
    <hyperlink ref="H5:I5" location="上汽奥迪!A1" display="上汽奥迪" xr:uid="{00000000-0004-0000-0000-00000B000000}"/>
    <hyperlink ref="H5:I7" location="上汽奥迪!A1" display="上汽奥迪" xr:uid="{00000000-0004-0000-0000-00000C000000}"/>
    <hyperlink ref="D18:E19" location="长安福特!A1" display="探险者、锐界L、蒙迪欧、锐际、电马" xr:uid="{00000000-0004-0000-0000-00000D000000}"/>
    <hyperlink ref="D17:E17" location="长安福特!A1" display="长安福特" xr:uid="{00000000-0004-0000-0000-00000E000000}"/>
    <hyperlink ref="D22:E23" location="东风日产!A1" display="探陆、天籁、奇骏、逍客、轩逸" xr:uid="{00000000-0004-0000-0000-00000F000000}"/>
    <hyperlink ref="D21:E21" location="东风日产!A1" display="东风日产" xr:uid="{00000000-0004-0000-0000-000010000000}"/>
    <hyperlink ref="D13:E13" location="奇瑞捷豹路虎!A1" display="捷豹路虎" xr:uid="{00000000-0004-0000-0000-000011000000}"/>
    <hyperlink ref="D14:E15" location="奇瑞捷豹路虎!A1" display="揽胜极光、发现运动_x000a_XFL、XEL、E-PACE" xr:uid="{00000000-0004-0000-0000-000012000000}"/>
    <hyperlink ref="F13:G15" location="上汽通用!A1" display="上汽通用" xr:uid="{00000000-0004-0000-0000-000013000000}"/>
    <hyperlink ref="B17:C19" location="广汽丰田!A1" display="广汽丰田" xr:uid="{00000000-0004-0000-0000-000014000000}"/>
    <hyperlink ref="H13:I15" location="一汽丰田!A1" display="一汽丰田" xr:uid="{00000000-0004-0000-0000-000015000000}"/>
    <hyperlink ref="B22:C23" location="广汽本田!A1" display="雅阁、冠道、缤智、凌派_x000a_奥德赛、皓影、飞度" xr:uid="{00000000-0004-0000-0000-000016000000}"/>
    <hyperlink ref="B21:C21" location="广汽本田!A1" display="广汽本田" xr:uid="{00000000-0004-0000-0000-000017000000}"/>
    <hyperlink ref="H17:I19" location="东风本田!A1" display="东风本田" xr:uid="{00000000-0004-0000-0000-000018000000}"/>
    <hyperlink ref="F17:G19" location="长安马自达!A1" display="长安马自达" xr:uid="{00000000-0004-0000-0000-000019000000}"/>
    <hyperlink ref="F18:G19" location="长安马自达!A1" display="CX-8、CX-5、CX-50_x000a_昂克赛拉、CX-30" xr:uid="{00000000-0004-0000-0000-00001A000000}"/>
    <hyperlink ref="F17:G17" location="长安马自达!A1" display="长安马自达" xr:uid="{00000000-0004-0000-0000-00001B000000}"/>
    <hyperlink ref="F5:G5" location="沃尔沃!A1" display="沃尔沃" xr:uid="{00000000-0004-0000-0000-00001C000000}"/>
    <hyperlink ref="F6:G7" location="沃尔沃!A1" display="XC60、S90、S60_x000a_XC40、XC70" xr:uid="{00000000-0004-0000-0000-00001D000000}"/>
    <hyperlink ref="B9:C9" location="' 北京奔驰 '!A1" display="北京奔驰" xr:uid="{00000000-0004-0000-0000-00001E000000}"/>
    <hyperlink ref="B10:C11" location="' 北京奔驰 '!A1" display="E级、C级、A级_x000a_GLC、GLB、GLA" xr:uid="{00000000-0004-0000-0000-00001F000000}"/>
    <hyperlink ref="H10:I11" location="一汽大众!A1" display="迈腾、CC、揽境、探岳、探歌、速腾L、高尔夫、GTI、宝来、探影" xr:uid="{00000000-0004-0000-0000-000020000000}"/>
    <hyperlink ref="B14:C15" location="上汽大众!A1" display="帕萨特、途昂、途观L、途安、威然、途岳、途铠、朗逸、辉昂、柯迪亚克、柯珞克、凌度L" xr:uid="{00000000-0004-0000-0000-000021000000}"/>
    <hyperlink ref="B13:C13" location="上汽大众!A1" display="上汽大众" xr:uid="{00000000-0004-0000-0000-000022000000}"/>
    <hyperlink ref="H9:I9" location="一汽大众!A1" display="一汽大众" xr:uid="{00000000-0004-0000-0000-000023000000}"/>
    <hyperlink ref="B6:C7" location="一汽奥迪!A1" display="A6L、A5L、A4L、A3_x000a_Q5L、Q3、Q2L_x000a_Q4 e-tron、Q6 e-tron" xr:uid="{00000000-0004-0000-0000-000024000000}"/>
    <hyperlink ref="B5:C5" location="一汽奥迪!A1" display="一汽奥迪" xr:uid="{00000000-0004-0000-0000-000025000000}"/>
    <hyperlink ref="D5:E7" location="' 华晨宝马 '!A1" display="华晨宝马" xr:uid="{00000000-0004-0000-0000-000026000000}"/>
    <hyperlink ref="D6:E7" location="' 华晨宝马 '!A1" display="5系、3系、2系、i3_x000a_X5、X3、X1" xr:uid="{00000000-0004-0000-0000-000027000000}"/>
    <hyperlink ref="F10:G11" location="东风英菲尼迪!A1" display="Q50L、QX50、QX60" xr:uid="{00000000-0004-0000-0000-000028000000}"/>
    <hyperlink ref="F9:G9" location="东风英菲尼迪!A1" display="东风英菲尼迪" xr:uid="{00000000-0004-0000-0000-000029000000}"/>
    <hyperlink ref="D9:E11" location="长安林肯!A1" display="长安林肯" xr:uid="{00000000-0004-0000-0000-00002A000000}"/>
  </hyperlinks>
  <pageMargins left="0.69930555555555596" right="0.69930555555555596"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7993408001953185"/>
  </sheetPr>
  <dimension ref="A1:H58"/>
  <sheetViews>
    <sheetView workbookViewId="0">
      <selection sqref="A1:F5"/>
    </sheetView>
  </sheetViews>
  <sheetFormatPr defaultColWidth="0" defaultRowHeight="15.75" customHeight="1" zeroHeight="1" x14ac:dyDescent="0.35"/>
  <cols>
    <col min="1" max="1" width="13.83203125" style="3" customWidth="1"/>
    <col min="2" max="2" width="58.08203125" style="3" customWidth="1"/>
    <col min="3" max="5" width="13.83203125" style="3" customWidth="1"/>
    <col min="6" max="6" width="15.9140625" style="3" customWidth="1"/>
    <col min="7" max="8" width="0" style="3" hidden="1" customWidth="1"/>
    <col min="9" max="16384" width="13.83203125" style="3" hidden="1"/>
  </cols>
  <sheetData>
    <row r="1" spans="1:6" ht="18.649999999999999" customHeight="1" x14ac:dyDescent="0.35">
      <c r="A1" s="216" t="s">
        <v>718</v>
      </c>
      <c r="B1" s="370"/>
      <c r="C1" s="370"/>
      <c r="D1" s="370"/>
      <c r="E1" s="370"/>
      <c r="F1" s="371"/>
    </row>
    <row r="2" spans="1:6" ht="18.649999999999999" customHeight="1" x14ac:dyDescent="0.35">
      <c r="A2" s="372"/>
      <c r="B2" s="373"/>
      <c r="C2" s="373"/>
      <c r="D2" s="373"/>
      <c r="E2" s="373"/>
      <c r="F2" s="374"/>
    </row>
    <row r="3" spans="1:6" ht="18.649999999999999" customHeight="1" x14ac:dyDescent="0.35">
      <c r="A3" s="372"/>
      <c r="B3" s="373"/>
      <c r="C3" s="373"/>
      <c r="D3" s="373"/>
      <c r="E3" s="373"/>
      <c r="F3" s="374"/>
    </row>
    <row r="4" spans="1:6" ht="18.649999999999999" customHeight="1" x14ac:dyDescent="0.35">
      <c r="A4" s="372"/>
      <c r="B4" s="373"/>
      <c r="C4" s="373"/>
      <c r="D4" s="373"/>
      <c r="E4" s="373"/>
      <c r="F4" s="374"/>
    </row>
    <row r="5" spans="1:6" ht="18.649999999999999" customHeight="1" x14ac:dyDescent="0.35">
      <c r="A5" s="372"/>
      <c r="B5" s="373"/>
      <c r="C5" s="373"/>
      <c r="D5" s="373"/>
      <c r="E5" s="373"/>
      <c r="F5" s="374"/>
    </row>
    <row r="6" spans="1:6" ht="7.5" customHeight="1" x14ac:dyDescent="0.35">
      <c r="A6" s="222"/>
      <c r="B6" s="223"/>
      <c r="C6" s="223"/>
      <c r="D6" s="223"/>
      <c r="E6" s="223"/>
      <c r="F6" s="224"/>
    </row>
    <row r="7" spans="1:6" ht="5.25" customHeight="1" x14ac:dyDescent="0.35">
      <c r="A7" s="222"/>
      <c r="B7" s="223"/>
      <c r="C7" s="223"/>
      <c r="D7" s="223"/>
      <c r="E7" s="223"/>
      <c r="F7" s="224"/>
    </row>
    <row r="8" spans="1:6" ht="4.5" customHeight="1" x14ac:dyDescent="0.35">
      <c r="A8" s="227"/>
      <c r="B8" s="228"/>
      <c r="C8" s="228"/>
      <c r="D8" s="228"/>
      <c r="E8" s="228"/>
      <c r="F8" s="229"/>
    </row>
    <row r="9" spans="1:6" s="230" customFormat="1" ht="15.5" x14ac:dyDescent="0.35">
      <c r="B9" s="231"/>
      <c r="C9" s="231"/>
      <c r="D9" s="231"/>
      <c r="E9" s="231"/>
      <c r="F9" s="231"/>
    </row>
    <row r="10" spans="1:6" ht="20.25" customHeight="1" x14ac:dyDescent="0.35">
      <c r="A10" s="5" t="s">
        <v>260</v>
      </c>
      <c r="B10" s="5" t="s">
        <v>261</v>
      </c>
      <c r="C10" s="5" t="s">
        <v>262</v>
      </c>
      <c r="D10" s="5" t="s">
        <v>263</v>
      </c>
      <c r="E10" s="5" t="s">
        <v>264</v>
      </c>
      <c r="F10" s="6" t="s">
        <v>265</v>
      </c>
    </row>
    <row r="11" spans="1:6" ht="20.25" customHeight="1" x14ac:dyDescent="0.35">
      <c r="A11" s="236" t="s">
        <v>719</v>
      </c>
      <c r="B11" s="43" t="s">
        <v>720</v>
      </c>
      <c r="C11" s="8">
        <v>309800</v>
      </c>
      <c r="D11" s="39">
        <v>264071</v>
      </c>
      <c r="E11" s="40">
        <f>1-D11/C11</f>
        <v>0.14760813428018099</v>
      </c>
      <c r="F11" s="292" t="s">
        <v>1531</v>
      </c>
    </row>
    <row r="12" spans="1:6" ht="20.25" customHeight="1" x14ac:dyDescent="0.35">
      <c r="A12" s="237"/>
      <c r="B12" s="43" t="s">
        <v>721</v>
      </c>
      <c r="C12" s="8">
        <v>369800</v>
      </c>
      <c r="D12" s="39">
        <v>317771</v>
      </c>
      <c r="E12" s="40">
        <f t="shared" ref="E12:E17" si="0">1-D12/C12</f>
        <v>0.140694970254191</v>
      </c>
      <c r="F12" s="293"/>
    </row>
    <row r="13" spans="1:6" ht="20.25" customHeight="1" x14ac:dyDescent="0.35">
      <c r="A13" s="237"/>
      <c r="B13" s="7" t="s">
        <v>722</v>
      </c>
      <c r="C13" s="8">
        <v>329800</v>
      </c>
      <c r="D13" s="39">
        <v>281971</v>
      </c>
      <c r="E13" s="40">
        <f t="shared" si="0"/>
        <v>0.14502425712553099</v>
      </c>
      <c r="F13" s="293"/>
    </row>
    <row r="14" spans="1:6" ht="20.25" customHeight="1" x14ac:dyDescent="0.35">
      <c r="A14" s="237"/>
      <c r="B14" s="7" t="s">
        <v>723</v>
      </c>
      <c r="C14" s="8">
        <v>359800</v>
      </c>
      <c r="D14" s="39">
        <v>308821</v>
      </c>
      <c r="E14" s="40">
        <f t="shared" si="0"/>
        <v>0.14168704836019999</v>
      </c>
      <c r="F14" s="293"/>
    </row>
    <row r="15" spans="1:6" ht="20.25" customHeight="1" x14ac:dyDescent="0.35">
      <c r="A15" s="237"/>
      <c r="B15" s="7" t="s">
        <v>724</v>
      </c>
      <c r="C15" s="8">
        <v>379800</v>
      </c>
      <c r="D15" s="39">
        <v>326721</v>
      </c>
      <c r="E15" s="40">
        <f t="shared" si="0"/>
        <v>0.13975513428120101</v>
      </c>
      <c r="F15" s="293"/>
    </row>
    <row r="16" spans="1:6" customFormat="1" ht="20.25" customHeight="1" x14ac:dyDescent="0.25">
      <c r="A16" s="237"/>
      <c r="B16" s="7" t="s">
        <v>725</v>
      </c>
      <c r="C16" s="8">
        <v>389800</v>
      </c>
      <c r="D16" s="39">
        <v>335671</v>
      </c>
      <c r="E16" s="40">
        <f t="shared" si="0"/>
        <v>0.13886351975371999</v>
      </c>
      <c r="F16" s="293"/>
    </row>
    <row r="17" spans="1:6" customFormat="1" ht="20.25" customHeight="1" x14ac:dyDescent="0.25">
      <c r="A17" s="237"/>
      <c r="B17" s="7" t="s">
        <v>726</v>
      </c>
      <c r="C17" s="8">
        <v>399800</v>
      </c>
      <c r="D17" s="39">
        <v>344621</v>
      </c>
      <c r="E17" s="40">
        <f t="shared" si="0"/>
        <v>0.13801650825412701</v>
      </c>
      <c r="F17" s="293"/>
    </row>
    <row r="18" spans="1:6" s="42" customFormat="1" ht="240" customHeight="1" x14ac:dyDescent="0.25">
      <c r="A18" s="238"/>
      <c r="B18" s="197" t="s">
        <v>727</v>
      </c>
      <c r="C18" s="197"/>
      <c r="D18" s="197"/>
      <c r="E18" s="197"/>
      <c r="F18" s="294"/>
    </row>
    <row r="19" spans="1:6" s="42" customFormat="1" ht="20.25" customHeight="1" x14ac:dyDescent="0.25">
      <c r="A19" s="5" t="s">
        <v>260</v>
      </c>
      <c r="B19" s="5" t="s">
        <v>261</v>
      </c>
      <c r="C19" s="5" t="s">
        <v>262</v>
      </c>
      <c r="D19" s="5" t="s">
        <v>263</v>
      </c>
      <c r="E19" s="5" t="s">
        <v>264</v>
      </c>
      <c r="F19" s="6" t="s">
        <v>265</v>
      </c>
    </row>
    <row r="20" spans="1:6" ht="20.25" customHeight="1" x14ac:dyDescent="0.35">
      <c r="A20" s="364" t="s">
        <v>728</v>
      </c>
      <c r="B20" s="7" t="s">
        <v>729</v>
      </c>
      <c r="C20" s="8">
        <v>229800</v>
      </c>
      <c r="D20" s="39">
        <v>186718</v>
      </c>
      <c r="E20" s="44">
        <f t="shared" ref="E20:E26" si="1">1-D20/C20</f>
        <v>0.18747606614447301</v>
      </c>
      <c r="F20" s="240" t="s">
        <v>1531</v>
      </c>
    </row>
    <row r="21" spans="1:6" ht="20.25" customHeight="1" x14ac:dyDescent="0.35">
      <c r="A21" s="364"/>
      <c r="B21" s="7" t="s">
        <v>730</v>
      </c>
      <c r="C21" s="8">
        <v>249800</v>
      </c>
      <c r="D21" s="39">
        <v>199171</v>
      </c>
      <c r="E21" s="44">
        <f t="shared" si="1"/>
        <v>0.20267814251401101</v>
      </c>
      <c r="F21" s="240"/>
    </row>
    <row r="22" spans="1:6" ht="20.25" customHeight="1" x14ac:dyDescent="0.35">
      <c r="A22" s="364"/>
      <c r="B22" s="7" t="s">
        <v>731</v>
      </c>
      <c r="C22" s="8">
        <v>249800</v>
      </c>
      <c r="D22" s="39">
        <v>199171</v>
      </c>
      <c r="E22" s="44">
        <f t="shared" si="1"/>
        <v>0.20267814251401101</v>
      </c>
      <c r="F22" s="240"/>
    </row>
    <row r="23" spans="1:6" ht="20.25" customHeight="1" x14ac:dyDescent="0.35">
      <c r="A23" s="364"/>
      <c r="B23" s="7" t="s">
        <v>732</v>
      </c>
      <c r="C23" s="8">
        <v>279800</v>
      </c>
      <c r="D23" s="39">
        <v>226021</v>
      </c>
      <c r="E23" s="44">
        <f t="shared" si="1"/>
        <v>0.192205146533238</v>
      </c>
      <c r="F23" s="240"/>
    </row>
    <row r="24" spans="1:6" ht="20.25" customHeight="1" x14ac:dyDescent="0.35">
      <c r="A24" s="364"/>
      <c r="B24" s="7" t="s">
        <v>733</v>
      </c>
      <c r="C24" s="8">
        <v>269800</v>
      </c>
      <c r="D24" s="39">
        <v>217071</v>
      </c>
      <c r="E24" s="44">
        <f t="shared" si="1"/>
        <v>0.19543736100815401</v>
      </c>
      <c r="F24" s="240"/>
    </row>
    <row r="25" spans="1:6" ht="20.25" customHeight="1" x14ac:dyDescent="0.35">
      <c r="A25" s="364"/>
      <c r="B25" s="7" t="s">
        <v>734</v>
      </c>
      <c r="C25" s="8">
        <v>299800</v>
      </c>
      <c r="D25" s="39">
        <v>243921</v>
      </c>
      <c r="E25" s="44">
        <f t="shared" si="1"/>
        <v>0.18638759172781799</v>
      </c>
      <c r="F25" s="240"/>
    </row>
    <row r="26" spans="1:6" ht="20.25" customHeight="1" x14ac:dyDescent="0.35">
      <c r="A26" s="364"/>
      <c r="B26" s="7" t="s">
        <v>735</v>
      </c>
      <c r="C26" s="8">
        <v>309800</v>
      </c>
      <c r="D26" s="39">
        <v>252871</v>
      </c>
      <c r="E26" s="44">
        <f t="shared" si="1"/>
        <v>0.183760490639122</v>
      </c>
      <c r="F26" s="240"/>
    </row>
    <row r="27" spans="1:6" ht="57" customHeight="1" x14ac:dyDescent="0.35">
      <c r="A27" s="365"/>
      <c r="B27" s="339" t="s">
        <v>736</v>
      </c>
      <c r="C27" s="340"/>
      <c r="D27" s="340"/>
      <c r="E27" s="341"/>
      <c r="F27" s="241"/>
    </row>
    <row r="28" spans="1:6" ht="20.25" customHeight="1" x14ac:dyDescent="0.35">
      <c r="A28" s="5" t="s">
        <v>260</v>
      </c>
      <c r="B28" s="5" t="s">
        <v>261</v>
      </c>
      <c r="C28" s="5" t="s">
        <v>262</v>
      </c>
      <c r="D28" s="5" t="s">
        <v>263</v>
      </c>
      <c r="E28" s="5" t="s">
        <v>264</v>
      </c>
      <c r="F28" s="6" t="s">
        <v>265</v>
      </c>
    </row>
    <row r="29" spans="1:6" ht="20.25" customHeight="1" x14ac:dyDescent="0.35">
      <c r="A29" s="366" t="s">
        <v>737</v>
      </c>
      <c r="B29" s="7" t="s">
        <v>738</v>
      </c>
      <c r="C29" s="8">
        <v>157800</v>
      </c>
      <c r="D29" s="9">
        <v>128409</v>
      </c>
      <c r="E29" s="40">
        <f t="shared" ref="E29:E38" si="2">1-D29/C29</f>
        <v>0.186254752851711</v>
      </c>
      <c r="F29" s="292" t="s">
        <v>1534</v>
      </c>
    </row>
    <row r="30" spans="1:6" ht="20.25" customHeight="1" x14ac:dyDescent="0.35">
      <c r="A30" s="366"/>
      <c r="B30" s="7" t="s">
        <v>739</v>
      </c>
      <c r="C30" s="8">
        <v>169800</v>
      </c>
      <c r="D30" s="9">
        <v>139269</v>
      </c>
      <c r="E30" s="40">
        <f t="shared" si="2"/>
        <v>0.17980565371024701</v>
      </c>
      <c r="F30" s="293"/>
    </row>
    <row r="31" spans="1:6" ht="20.25" customHeight="1" x14ac:dyDescent="0.35">
      <c r="A31" s="366"/>
      <c r="B31" s="7" t="s">
        <v>740</v>
      </c>
      <c r="C31" s="8">
        <v>179800</v>
      </c>
      <c r="D31" s="9">
        <v>146319</v>
      </c>
      <c r="E31" s="40">
        <f t="shared" si="2"/>
        <v>0.18621245828698599</v>
      </c>
      <c r="F31" s="293"/>
    </row>
    <row r="32" spans="1:6" ht="20.25" customHeight="1" x14ac:dyDescent="0.35">
      <c r="A32" s="366"/>
      <c r="B32" s="7" t="s">
        <v>741</v>
      </c>
      <c r="C32" s="8">
        <v>199800</v>
      </c>
      <c r="D32" s="9">
        <v>164419</v>
      </c>
      <c r="E32" s="40">
        <f t="shared" si="2"/>
        <v>0.17708208208208201</v>
      </c>
      <c r="F32" s="293"/>
    </row>
    <row r="33" spans="1:6" ht="20.25" customHeight="1" x14ac:dyDescent="0.35">
      <c r="A33" s="366"/>
      <c r="B33" s="7" t="s">
        <v>742</v>
      </c>
      <c r="C33" s="8">
        <v>189800</v>
      </c>
      <c r="D33" s="9">
        <v>157369</v>
      </c>
      <c r="E33" s="40">
        <f t="shared" si="2"/>
        <v>0.17086933614330899</v>
      </c>
      <c r="F33" s="293"/>
    </row>
    <row r="34" spans="1:6" ht="20.25" customHeight="1" x14ac:dyDescent="0.35">
      <c r="A34" s="366"/>
      <c r="B34" s="7" t="s">
        <v>743</v>
      </c>
      <c r="C34" s="8">
        <v>157800</v>
      </c>
      <c r="D34" s="9">
        <v>125409</v>
      </c>
      <c r="E34" s="40">
        <f t="shared" si="2"/>
        <v>0.20526615969581799</v>
      </c>
      <c r="F34" s="293"/>
    </row>
    <row r="35" spans="1:6" ht="20.25" customHeight="1" x14ac:dyDescent="0.35">
      <c r="A35" s="366"/>
      <c r="B35" s="7" t="s">
        <v>744</v>
      </c>
      <c r="C35" s="8">
        <v>169800</v>
      </c>
      <c r="D35" s="9">
        <v>136269</v>
      </c>
      <c r="E35" s="40">
        <f t="shared" si="2"/>
        <v>0.197473498233216</v>
      </c>
      <c r="F35" s="293"/>
    </row>
    <row r="36" spans="1:6" ht="20.25" customHeight="1" x14ac:dyDescent="0.35">
      <c r="A36" s="366"/>
      <c r="B36" s="7" t="s">
        <v>745</v>
      </c>
      <c r="C36" s="8">
        <v>189800</v>
      </c>
      <c r="D36" s="9">
        <v>154369</v>
      </c>
      <c r="E36" s="40">
        <f t="shared" si="2"/>
        <v>0.186675447839831</v>
      </c>
      <c r="F36" s="293"/>
    </row>
    <row r="37" spans="1:6" customFormat="1" ht="20.25" customHeight="1" x14ac:dyDescent="0.25">
      <c r="A37" s="366"/>
      <c r="B37" s="7" t="s">
        <v>746</v>
      </c>
      <c r="C37" s="8">
        <v>209800</v>
      </c>
      <c r="D37" s="9">
        <v>169469</v>
      </c>
      <c r="E37" s="40">
        <f t="shared" si="2"/>
        <v>0.19223546234509101</v>
      </c>
      <c r="F37" s="293"/>
    </row>
    <row r="38" spans="1:6" customFormat="1" ht="20.25" customHeight="1" x14ac:dyDescent="0.25">
      <c r="A38" s="366"/>
      <c r="B38" s="7" t="s">
        <v>747</v>
      </c>
      <c r="C38" s="8">
        <v>229800</v>
      </c>
      <c r="D38" s="9">
        <v>187569</v>
      </c>
      <c r="E38" s="40">
        <f t="shared" si="2"/>
        <v>0.183772845953003</v>
      </c>
      <c r="F38" s="293"/>
    </row>
    <row r="39" spans="1:6" s="2" customFormat="1" ht="87" customHeight="1" x14ac:dyDescent="0.35">
      <c r="A39" s="367"/>
      <c r="B39" s="197" t="s">
        <v>748</v>
      </c>
      <c r="C39" s="286"/>
      <c r="D39" s="286"/>
      <c r="E39" s="286"/>
      <c r="F39" s="294"/>
    </row>
    <row r="40" spans="1:6" s="2" customFormat="1" ht="20.25" customHeight="1" x14ac:dyDescent="0.35">
      <c r="A40" s="5" t="s">
        <v>260</v>
      </c>
      <c r="B40" s="5" t="s">
        <v>261</v>
      </c>
      <c r="C40" s="5" t="s">
        <v>262</v>
      </c>
      <c r="D40" s="5" t="s">
        <v>263</v>
      </c>
      <c r="E40" s="5" t="s">
        <v>264</v>
      </c>
      <c r="F40" s="6" t="s">
        <v>265</v>
      </c>
    </row>
    <row r="41" spans="1:6" s="2" customFormat="1" ht="20.25" customHeight="1" x14ac:dyDescent="0.35">
      <c r="A41" s="368" t="s">
        <v>749</v>
      </c>
      <c r="B41" s="7" t="s">
        <v>750</v>
      </c>
      <c r="C41" s="8">
        <v>169800</v>
      </c>
      <c r="D41" s="9">
        <v>122092</v>
      </c>
      <c r="E41" s="40">
        <f>1-D41/C41</f>
        <v>0.28096584216725601</v>
      </c>
      <c r="F41" s="345" t="s">
        <v>1534</v>
      </c>
    </row>
    <row r="42" spans="1:6" s="2" customFormat="1" ht="20.25" customHeight="1" x14ac:dyDescent="0.35">
      <c r="A42" s="364"/>
      <c r="B42" s="7" t="s">
        <v>751</v>
      </c>
      <c r="C42" s="8">
        <v>179800</v>
      </c>
      <c r="D42" s="9">
        <v>131512</v>
      </c>
      <c r="E42" s="40">
        <f>1-D42/C42</f>
        <v>0.26856507230255799</v>
      </c>
      <c r="F42" s="348"/>
    </row>
    <row r="43" spans="1:6" s="2" customFormat="1" ht="20.25" customHeight="1" x14ac:dyDescent="0.35">
      <c r="A43" s="364"/>
      <c r="B43" s="7" t="s">
        <v>752</v>
      </c>
      <c r="C43" s="8">
        <v>189800</v>
      </c>
      <c r="D43" s="9">
        <v>139932</v>
      </c>
      <c r="E43" s="40">
        <f>1-D43/C43</f>
        <v>0.26273972602739698</v>
      </c>
      <c r="F43" s="348"/>
    </row>
    <row r="44" spans="1:6" s="2" customFormat="1" ht="20.25" customHeight="1" x14ac:dyDescent="0.35">
      <c r="A44" s="364"/>
      <c r="B44" s="7" t="s">
        <v>753</v>
      </c>
      <c r="C44" s="8">
        <v>199800</v>
      </c>
      <c r="D44" s="9">
        <v>147352</v>
      </c>
      <c r="E44" s="40">
        <f>1-D44/C44</f>
        <v>0.26250250250250301</v>
      </c>
      <c r="F44" s="348"/>
    </row>
    <row r="45" spans="1:6" s="2" customFormat="1" ht="20.25" customHeight="1" x14ac:dyDescent="0.35">
      <c r="A45" s="364"/>
      <c r="B45" s="43" t="s">
        <v>754</v>
      </c>
      <c r="C45" s="45">
        <v>219800</v>
      </c>
      <c r="D45" s="9">
        <v>162192</v>
      </c>
      <c r="E45" s="44">
        <f>1-D45/C45</f>
        <v>0.26209281164695197</v>
      </c>
      <c r="F45" s="348"/>
    </row>
    <row r="46" spans="1:6" s="2" customFormat="1" ht="58" customHeight="1" x14ac:dyDescent="0.35">
      <c r="A46" s="369"/>
      <c r="B46" s="197" t="s">
        <v>755</v>
      </c>
      <c r="C46" s="286"/>
      <c r="D46" s="286"/>
      <c r="E46" s="286"/>
      <c r="F46" s="347"/>
    </row>
    <row r="47" spans="1:6" ht="15.5" x14ac:dyDescent="0.35">
      <c r="A47" s="5" t="s">
        <v>260</v>
      </c>
      <c r="B47" s="5" t="s">
        <v>261</v>
      </c>
      <c r="C47" s="5" t="s">
        <v>262</v>
      </c>
      <c r="D47" s="5" t="s">
        <v>263</v>
      </c>
      <c r="E47" s="5" t="s">
        <v>264</v>
      </c>
      <c r="F47" s="6" t="s">
        <v>265</v>
      </c>
    </row>
    <row r="48" spans="1:6" ht="20.25" customHeight="1" x14ac:dyDescent="0.35">
      <c r="A48" s="362" t="s">
        <v>756</v>
      </c>
      <c r="B48" s="7" t="s">
        <v>757</v>
      </c>
      <c r="C48" s="8">
        <v>239800</v>
      </c>
      <c r="D48" s="9">
        <v>217915</v>
      </c>
      <c r="E48" s="40">
        <f t="shared" ref="E48:E55" si="3">1-D48/C48</f>
        <v>9.1263552960800701E-2</v>
      </c>
      <c r="F48" s="292" t="s">
        <v>1532</v>
      </c>
    </row>
    <row r="49" spans="1:6" ht="20.25" customHeight="1" x14ac:dyDescent="0.35">
      <c r="A49" s="362"/>
      <c r="B49" s="7" t="s">
        <v>758</v>
      </c>
      <c r="C49" s="8">
        <v>263800</v>
      </c>
      <c r="D49" s="9">
        <v>240115</v>
      </c>
      <c r="E49" s="40">
        <f t="shared" si="3"/>
        <v>8.9783927217589099E-2</v>
      </c>
      <c r="F49" s="293"/>
    </row>
    <row r="50" spans="1:6" ht="20.25" customHeight="1" x14ac:dyDescent="0.35">
      <c r="A50" s="362"/>
      <c r="B50" s="7" t="s">
        <v>759</v>
      </c>
      <c r="C50" s="8">
        <v>266800</v>
      </c>
      <c r="D50" s="9">
        <v>242890</v>
      </c>
      <c r="E50" s="40">
        <f t="shared" si="3"/>
        <v>8.9617691154422793E-2</v>
      </c>
      <c r="F50" s="293"/>
    </row>
    <row r="51" spans="1:6" ht="20.25" customHeight="1" x14ac:dyDescent="0.35">
      <c r="A51" s="362"/>
      <c r="B51" s="7" t="s">
        <v>760</v>
      </c>
      <c r="C51" s="8">
        <v>279800</v>
      </c>
      <c r="D51" s="9">
        <v>254915</v>
      </c>
      <c r="E51" s="40">
        <f t="shared" si="3"/>
        <v>8.8938527519656904E-2</v>
      </c>
      <c r="F51" s="293"/>
    </row>
    <row r="52" spans="1:6" ht="20.25" customHeight="1" x14ac:dyDescent="0.35">
      <c r="A52" s="362"/>
      <c r="B52" s="7" t="s">
        <v>761</v>
      </c>
      <c r="C52" s="8">
        <v>282800</v>
      </c>
      <c r="D52" s="9">
        <v>257690</v>
      </c>
      <c r="E52" s="40">
        <f t="shared" si="3"/>
        <v>8.8790664780763806E-2</v>
      </c>
      <c r="F52" s="293"/>
    </row>
    <row r="53" spans="1:6" ht="20.25" customHeight="1" x14ac:dyDescent="0.35">
      <c r="A53" s="362"/>
      <c r="B53" s="7" t="s">
        <v>762</v>
      </c>
      <c r="C53" s="8">
        <v>349800</v>
      </c>
      <c r="D53" s="9">
        <v>319665</v>
      </c>
      <c r="E53" s="40">
        <f t="shared" si="3"/>
        <v>8.6149228130360203E-2</v>
      </c>
      <c r="F53" s="293"/>
    </row>
    <row r="54" spans="1:6" ht="20.25" customHeight="1" x14ac:dyDescent="0.35">
      <c r="A54" s="362"/>
      <c r="B54" s="7" t="s">
        <v>763</v>
      </c>
      <c r="C54" s="8">
        <v>352800</v>
      </c>
      <c r="D54" s="9">
        <v>322440</v>
      </c>
      <c r="E54" s="40">
        <f t="shared" si="3"/>
        <v>8.6054421768707506E-2</v>
      </c>
      <c r="F54" s="293"/>
    </row>
    <row r="55" spans="1:6" ht="20.25" customHeight="1" x14ac:dyDescent="0.35">
      <c r="A55" s="362"/>
      <c r="B55" s="7" t="s">
        <v>764</v>
      </c>
      <c r="C55" s="8">
        <v>359800</v>
      </c>
      <c r="D55" s="9">
        <v>328915</v>
      </c>
      <c r="E55" s="40">
        <f t="shared" si="3"/>
        <v>8.5839355197331907E-2</v>
      </c>
      <c r="F55" s="293"/>
    </row>
    <row r="56" spans="1:6" ht="28" customHeight="1" x14ac:dyDescent="0.35">
      <c r="A56" s="362"/>
      <c r="B56" s="339" t="s">
        <v>765</v>
      </c>
      <c r="C56" s="340"/>
      <c r="D56" s="340"/>
      <c r="E56" s="341"/>
      <c r="F56" s="294"/>
    </row>
    <row r="57" spans="1:6" ht="14.25" customHeight="1" x14ac:dyDescent="0.35">
      <c r="A57" s="287" t="s">
        <v>349</v>
      </c>
      <c r="B57" s="287"/>
      <c r="C57" s="287"/>
      <c r="D57" s="287"/>
      <c r="E57" s="287"/>
      <c r="F57" s="287"/>
    </row>
    <row r="58" spans="1:6" ht="14.25" hidden="1" customHeight="1" x14ac:dyDescent="0.35"/>
  </sheetData>
  <mergeCells count="20">
    <mergeCell ref="A9:XFD9"/>
    <mergeCell ref="B18:E18"/>
    <mergeCell ref="B27:E27"/>
    <mergeCell ref="B39:E39"/>
    <mergeCell ref="A1:F5"/>
    <mergeCell ref="A6:F7"/>
    <mergeCell ref="A8:F8"/>
    <mergeCell ref="B46:E46"/>
    <mergeCell ref="B56:E56"/>
    <mergeCell ref="A57:F57"/>
    <mergeCell ref="A11:A18"/>
    <mergeCell ref="A20:A27"/>
    <mergeCell ref="A29:A39"/>
    <mergeCell ref="A41:A46"/>
    <mergeCell ref="A48:A56"/>
    <mergeCell ref="F11:F18"/>
    <mergeCell ref="F20:F27"/>
    <mergeCell ref="F29:F39"/>
    <mergeCell ref="F41:F46"/>
    <mergeCell ref="F48:F56"/>
  </mergeCells>
  <phoneticPr fontId="30" type="noConversion"/>
  <pageMargins left="0.23958333333333301" right="0.11944444444444401" top="0.37986111111111098" bottom="0.389583333333333" header="0.209722222222222" footer="0.23958333333333301"/>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7993408001953185"/>
  </sheetPr>
  <dimension ref="A1:H134"/>
  <sheetViews>
    <sheetView workbookViewId="0">
      <selection sqref="A1:F5"/>
    </sheetView>
  </sheetViews>
  <sheetFormatPr defaultColWidth="0" defaultRowHeight="15.75" customHeight="1" zeroHeight="1" x14ac:dyDescent="0.35"/>
  <cols>
    <col min="1" max="1" width="17.58203125" style="3" customWidth="1"/>
    <col min="2" max="2" width="54.58203125" style="3" customWidth="1"/>
    <col min="3" max="5" width="13.83203125" style="3" customWidth="1"/>
    <col min="6" max="6" width="17.08203125" style="3" customWidth="1"/>
    <col min="7" max="8" width="0" style="3" hidden="1" customWidth="1"/>
    <col min="9" max="16384" width="13.83203125" style="3" hidden="1"/>
  </cols>
  <sheetData>
    <row r="1" spans="1:6" ht="18.649999999999999" customHeight="1" x14ac:dyDescent="0.35">
      <c r="A1" s="216" t="s">
        <v>766</v>
      </c>
      <c r="B1" s="217"/>
      <c r="C1" s="217"/>
      <c r="D1" s="217"/>
      <c r="E1" s="217"/>
      <c r="F1" s="218"/>
    </row>
    <row r="2" spans="1:6" ht="18.649999999999999" customHeight="1" x14ac:dyDescent="0.35">
      <c r="A2" s="219"/>
      <c r="B2" s="220"/>
      <c r="C2" s="220"/>
      <c r="D2" s="220"/>
      <c r="E2" s="220"/>
      <c r="F2" s="221"/>
    </row>
    <row r="3" spans="1:6" ht="18.649999999999999" customHeight="1" x14ac:dyDescent="0.35">
      <c r="A3" s="219"/>
      <c r="B3" s="220"/>
      <c r="C3" s="220"/>
      <c r="D3" s="220"/>
      <c r="E3" s="220"/>
      <c r="F3" s="221"/>
    </row>
    <row r="4" spans="1:6" ht="18.649999999999999" customHeight="1" x14ac:dyDescent="0.35">
      <c r="A4" s="219"/>
      <c r="B4" s="220"/>
      <c r="C4" s="220"/>
      <c r="D4" s="220"/>
      <c r="E4" s="220"/>
      <c r="F4" s="221"/>
    </row>
    <row r="5" spans="1:6" ht="18.649999999999999" customHeight="1" x14ac:dyDescent="0.35">
      <c r="A5" s="219"/>
      <c r="B5" s="220"/>
      <c r="C5" s="220"/>
      <c r="D5" s="220"/>
      <c r="E5" s="220"/>
      <c r="F5" s="221"/>
    </row>
    <row r="6" spans="1:6" ht="191.15" customHeight="1" x14ac:dyDescent="0.35">
      <c r="A6" s="222" t="s">
        <v>767</v>
      </c>
      <c r="B6" s="223"/>
      <c r="C6" s="223"/>
      <c r="D6" s="223"/>
      <c r="E6" s="223"/>
      <c r="F6" s="224"/>
    </row>
    <row r="7" spans="1:6" ht="3.75" customHeight="1" x14ac:dyDescent="0.35">
      <c r="A7" s="222"/>
      <c r="B7" s="223"/>
      <c r="C7" s="223"/>
      <c r="D7" s="223"/>
      <c r="E7" s="223"/>
      <c r="F7" s="224"/>
    </row>
    <row r="8" spans="1:6" ht="4.5" customHeight="1" x14ac:dyDescent="0.35">
      <c r="A8" s="227"/>
      <c r="B8" s="228"/>
      <c r="C8" s="228"/>
      <c r="D8" s="228"/>
      <c r="E8" s="228"/>
      <c r="F8" s="229"/>
    </row>
    <row r="9" spans="1:6" s="230" customFormat="1" ht="11.25" customHeight="1" x14ac:dyDescent="0.35">
      <c r="B9" s="231"/>
      <c r="C9" s="231"/>
      <c r="D9" s="231"/>
      <c r="E9" s="231"/>
      <c r="F9" s="231"/>
    </row>
    <row r="10" spans="1:6" s="4" customFormat="1" ht="20.25" customHeight="1" x14ac:dyDescent="0.35">
      <c r="A10" s="5" t="s">
        <v>260</v>
      </c>
      <c r="B10" s="5" t="s">
        <v>261</v>
      </c>
      <c r="C10" s="5" t="s">
        <v>262</v>
      </c>
      <c r="D10" s="5" t="s">
        <v>263</v>
      </c>
      <c r="E10" s="5" t="s">
        <v>264</v>
      </c>
      <c r="F10" s="6" t="s">
        <v>265</v>
      </c>
    </row>
    <row r="11" spans="1:6" s="4" customFormat="1" ht="20.25" customHeight="1" x14ac:dyDescent="0.35">
      <c r="A11" s="375" t="s">
        <v>768</v>
      </c>
      <c r="B11" s="37" t="s">
        <v>769</v>
      </c>
      <c r="C11" s="8">
        <v>449900</v>
      </c>
      <c r="D11" s="9">
        <v>349900</v>
      </c>
      <c r="E11" s="10">
        <f>1-D11/C11</f>
        <v>0.222271615914648</v>
      </c>
      <c r="F11" s="242" t="s">
        <v>1531</v>
      </c>
    </row>
    <row r="12" spans="1:6" s="4" customFormat="1" ht="20.25" customHeight="1" x14ac:dyDescent="0.35">
      <c r="A12" s="237"/>
      <c r="B12" s="37" t="s">
        <v>770</v>
      </c>
      <c r="C12" s="8">
        <v>469900</v>
      </c>
      <c r="D12" s="9">
        <v>369900</v>
      </c>
      <c r="E12" s="10">
        <f t="shared" ref="E12:E13" si="0">1-D12/C12</f>
        <v>0.21281123643328401</v>
      </c>
      <c r="F12" s="291"/>
    </row>
    <row r="13" spans="1:6" s="4" customFormat="1" ht="20.25" customHeight="1" x14ac:dyDescent="0.35">
      <c r="A13" s="237"/>
      <c r="B13" s="37" t="s">
        <v>771</v>
      </c>
      <c r="C13" s="8">
        <v>509900</v>
      </c>
      <c r="D13" s="9">
        <v>409900</v>
      </c>
      <c r="E13" s="10">
        <f t="shared" si="0"/>
        <v>0.19611688566385599</v>
      </c>
      <c r="F13" s="291"/>
    </row>
    <row r="14" spans="1:6" s="4" customFormat="1" ht="46.5" customHeight="1" x14ac:dyDescent="0.35">
      <c r="A14" s="237"/>
      <c r="B14" s="339" t="s">
        <v>772</v>
      </c>
      <c r="C14" s="340"/>
      <c r="D14" s="340"/>
      <c r="E14" s="341"/>
      <c r="F14" s="291"/>
    </row>
    <row r="15" spans="1:6" s="4" customFormat="1" ht="20.25" customHeight="1" x14ac:dyDescent="0.35">
      <c r="A15" s="5" t="s">
        <v>260</v>
      </c>
      <c r="B15" s="5" t="s">
        <v>261</v>
      </c>
      <c r="C15" s="5" t="s">
        <v>262</v>
      </c>
      <c r="D15" s="5" t="s">
        <v>263</v>
      </c>
      <c r="E15" s="5" t="s">
        <v>264</v>
      </c>
      <c r="F15" s="6" t="s">
        <v>265</v>
      </c>
    </row>
    <row r="16" spans="1:6" s="4" customFormat="1" ht="20.25" customHeight="1" x14ac:dyDescent="0.35">
      <c r="A16" s="375" t="s">
        <v>773</v>
      </c>
      <c r="B16" s="37" t="s">
        <v>774</v>
      </c>
      <c r="C16" s="8">
        <v>379900</v>
      </c>
      <c r="D16" s="9">
        <v>244900</v>
      </c>
      <c r="E16" s="10">
        <f>1-D16/C16</f>
        <v>0.35535667280863398</v>
      </c>
      <c r="F16" s="292" t="s">
        <v>1531</v>
      </c>
    </row>
    <row r="17" spans="1:6" s="4" customFormat="1" ht="20.25" customHeight="1" x14ac:dyDescent="0.35">
      <c r="A17" s="237"/>
      <c r="B17" s="37" t="s">
        <v>775</v>
      </c>
      <c r="C17" s="8">
        <v>399900</v>
      </c>
      <c r="D17" s="9">
        <v>265900</v>
      </c>
      <c r="E17" s="10">
        <f t="shared" ref="E17:E19" si="1">1-D17/C17</f>
        <v>0.335083770942736</v>
      </c>
      <c r="F17" s="293"/>
    </row>
    <row r="18" spans="1:6" s="4" customFormat="1" ht="20.25" customHeight="1" x14ac:dyDescent="0.35">
      <c r="A18" s="237"/>
      <c r="B18" s="37" t="s">
        <v>776</v>
      </c>
      <c r="C18" s="8">
        <v>419900</v>
      </c>
      <c r="D18" s="9">
        <v>295900</v>
      </c>
      <c r="E18" s="10">
        <f t="shared" si="1"/>
        <v>0.295308406763515</v>
      </c>
      <c r="F18" s="293"/>
    </row>
    <row r="19" spans="1:6" s="4" customFormat="1" ht="20.25" customHeight="1" x14ac:dyDescent="0.35">
      <c r="A19" s="237"/>
      <c r="B19" s="37" t="s">
        <v>777</v>
      </c>
      <c r="C19" s="8">
        <v>459900</v>
      </c>
      <c r="D19" s="9">
        <v>335900</v>
      </c>
      <c r="E19" s="10">
        <f t="shared" si="1"/>
        <v>0.26962383126766698</v>
      </c>
      <c r="F19" s="293"/>
    </row>
    <row r="20" spans="1:6" s="4" customFormat="1" ht="43" customHeight="1" x14ac:dyDescent="0.35">
      <c r="A20" s="238"/>
      <c r="B20" s="339" t="s">
        <v>778</v>
      </c>
      <c r="C20" s="340"/>
      <c r="D20" s="340"/>
      <c r="E20" s="341"/>
      <c r="F20" s="294"/>
    </row>
    <row r="21" spans="1:6" s="4" customFormat="1" ht="20.25" customHeight="1" x14ac:dyDescent="0.35">
      <c r="A21" s="5" t="s">
        <v>260</v>
      </c>
      <c r="B21" s="5" t="s">
        <v>261</v>
      </c>
      <c r="C21" s="5" t="s">
        <v>262</v>
      </c>
      <c r="D21" s="5" t="s">
        <v>263</v>
      </c>
      <c r="E21" s="5" t="s">
        <v>264</v>
      </c>
      <c r="F21" s="6" t="s">
        <v>265</v>
      </c>
    </row>
    <row r="22" spans="1:6" s="4" customFormat="1" ht="20.25" customHeight="1" x14ac:dyDescent="0.35">
      <c r="A22" s="376" t="s">
        <v>779</v>
      </c>
      <c r="B22" s="37" t="s">
        <v>780</v>
      </c>
      <c r="C22" s="8">
        <v>229700</v>
      </c>
      <c r="D22" s="9">
        <v>159900</v>
      </c>
      <c r="E22" s="10">
        <f>1-D22/C22</f>
        <v>0.30387461906835</v>
      </c>
      <c r="F22" s="242" t="s">
        <v>1531</v>
      </c>
    </row>
    <row r="23" spans="1:6" s="4" customFormat="1" ht="20.25" customHeight="1" x14ac:dyDescent="0.35">
      <c r="A23" s="289"/>
      <c r="B23" s="37" t="s">
        <v>781</v>
      </c>
      <c r="C23" s="8">
        <v>262700</v>
      </c>
      <c r="D23" s="9">
        <v>179900</v>
      </c>
      <c r="E23" s="10">
        <f t="shared" ref="E23:E24" si="2">1-D23/C23</f>
        <v>0.31518842786448398</v>
      </c>
      <c r="F23" s="242"/>
    </row>
    <row r="24" spans="1:6" s="4" customFormat="1" ht="20.25" customHeight="1" x14ac:dyDescent="0.35">
      <c r="A24" s="289"/>
      <c r="B24" s="37" t="s">
        <v>782</v>
      </c>
      <c r="C24" s="8">
        <v>275700</v>
      </c>
      <c r="D24" s="9">
        <v>189900</v>
      </c>
      <c r="E24" s="10">
        <f t="shared" si="2"/>
        <v>0.31120783460282903</v>
      </c>
      <c r="F24" s="242"/>
    </row>
    <row r="25" spans="1:6" s="4" customFormat="1" ht="50.5" customHeight="1" x14ac:dyDescent="0.35">
      <c r="A25" s="289"/>
      <c r="B25" s="197" t="s">
        <v>783</v>
      </c>
      <c r="C25" s="286"/>
      <c r="D25" s="286"/>
      <c r="E25" s="286"/>
      <c r="F25" s="243"/>
    </row>
    <row r="26" spans="1:6" s="4" customFormat="1" ht="20.25" customHeight="1" x14ac:dyDescent="0.35">
      <c r="A26" s="5" t="s">
        <v>260</v>
      </c>
      <c r="B26" s="5" t="s">
        <v>261</v>
      </c>
      <c r="C26" s="5" t="s">
        <v>262</v>
      </c>
      <c r="D26" s="5" t="s">
        <v>263</v>
      </c>
      <c r="E26" s="5" t="s">
        <v>264</v>
      </c>
      <c r="F26" s="6" t="s">
        <v>265</v>
      </c>
    </row>
    <row r="27" spans="1:6" s="4" customFormat="1" ht="20.25" customHeight="1" x14ac:dyDescent="0.35">
      <c r="A27" s="376" t="s">
        <v>784</v>
      </c>
      <c r="B27" s="37" t="s">
        <v>785</v>
      </c>
      <c r="C27" s="8">
        <v>369900</v>
      </c>
      <c r="D27" s="9">
        <v>289900</v>
      </c>
      <c r="E27" s="10">
        <f>1-D27/C27</f>
        <v>0.21627466882941301</v>
      </c>
      <c r="F27" s="242" t="s">
        <v>1532</v>
      </c>
    </row>
    <row r="28" spans="1:6" s="4" customFormat="1" ht="20.25" customHeight="1" x14ac:dyDescent="0.35">
      <c r="A28" s="289"/>
      <c r="B28" s="37" t="s">
        <v>786</v>
      </c>
      <c r="C28" s="8">
        <v>399900</v>
      </c>
      <c r="D28" s="9">
        <v>309900</v>
      </c>
      <c r="E28" s="10">
        <f>1-D28/C28</f>
        <v>0.225056264066017</v>
      </c>
      <c r="F28" s="242"/>
    </row>
    <row r="29" spans="1:6" s="4" customFormat="1" ht="20.25" customHeight="1" x14ac:dyDescent="0.35">
      <c r="A29" s="289"/>
      <c r="B29" s="37" t="s">
        <v>787</v>
      </c>
      <c r="C29" s="8">
        <v>429900</v>
      </c>
      <c r="D29" s="9">
        <v>329900</v>
      </c>
      <c r="E29" s="10">
        <f>1-D29/C29</f>
        <v>0.232612235403582</v>
      </c>
      <c r="F29" s="242"/>
    </row>
    <row r="30" spans="1:6" s="4" customFormat="1" ht="49.5" customHeight="1" x14ac:dyDescent="0.35">
      <c r="A30" s="289"/>
      <c r="B30" s="197" t="s">
        <v>788</v>
      </c>
      <c r="C30" s="286"/>
      <c r="D30" s="286"/>
      <c r="E30" s="286"/>
      <c r="F30" s="243"/>
    </row>
    <row r="31" spans="1:6" s="4" customFormat="1" ht="20.25" customHeight="1" x14ac:dyDescent="0.35">
      <c r="A31" s="5" t="s">
        <v>260</v>
      </c>
      <c r="B31" s="5" t="s">
        <v>261</v>
      </c>
      <c r="C31" s="5" t="s">
        <v>262</v>
      </c>
      <c r="D31" s="5" t="s">
        <v>263</v>
      </c>
      <c r="E31" s="5" t="s">
        <v>264</v>
      </c>
      <c r="F31" s="6" t="s">
        <v>265</v>
      </c>
    </row>
    <row r="32" spans="1:6" s="4" customFormat="1" ht="20.25" customHeight="1" x14ac:dyDescent="0.35">
      <c r="A32" s="377" t="s">
        <v>789</v>
      </c>
      <c r="B32" s="37" t="s">
        <v>790</v>
      </c>
      <c r="C32" s="8">
        <v>289900</v>
      </c>
      <c r="D32" s="9">
        <v>206900</v>
      </c>
      <c r="E32" s="10">
        <f>1-D32/C32</f>
        <v>0.28630562262849302</v>
      </c>
      <c r="F32" s="292" t="s">
        <v>1532</v>
      </c>
    </row>
    <row r="33" spans="1:6" s="4" customFormat="1" ht="20.25" customHeight="1" x14ac:dyDescent="0.35">
      <c r="A33" s="378"/>
      <c r="B33" s="37" t="s">
        <v>791</v>
      </c>
      <c r="C33" s="8">
        <v>299700</v>
      </c>
      <c r="D33" s="9">
        <v>215900</v>
      </c>
      <c r="E33" s="10">
        <f>1-D33/C33</f>
        <v>0.27961294627961297</v>
      </c>
      <c r="F33" s="293"/>
    </row>
    <row r="34" spans="1:6" s="4" customFormat="1" ht="20.25" customHeight="1" x14ac:dyDescent="0.35">
      <c r="A34" s="378"/>
      <c r="B34" s="37" t="s">
        <v>792</v>
      </c>
      <c r="C34" s="8">
        <v>320700</v>
      </c>
      <c r="D34" s="9">
        <v>245900</v>
      </c>
      <c r="E34" s="10">
        <f>1-D34/C34</f>
        <v>0.23323978796382899</v>
      </c>
      <c r="F34" s="293"/>
    </row>
    <row r="35" spans="1:6" s="4" customFormat="1" ht="44.5" customHeight="1" x14ac:dyDescent="0.35">
      <c r="A35" s="235"/>
      <c r="B35" s="384" t="s">
        <v>793</v>
      </c>
      <c r="C35" s="385"/>
      <c r="D35" s="385"/>
      <c r="E35" s="386"/>
      <c r="F35" s="235"/>
    </row>
    <row r="36" spans="1:6" s="4" customFormat="1" ht="20.25" customHeight="1" x14ac:dyDescent="0.35">
      <c r="A36" s="5" t="s">
        <v>260</v>
      </c>
      <c r="B36" s="5" t="s">
        <v>261</v>
      </c>
      <c r="C36" s="5" t="s">
        <v>262</v>
      </c>
      <c r="D36" s="5" t="s">
        <v>263</v>
      </c>
      <c r="E36" s="5" t="s">
        <v>264</v>
      </c>
      <c r="F36" s="6" t="s">
        <v>265</v>
      </c>
    </row>
    <row r="37" spans="1:6" s="4" customFormat="1" ht="20.25" customHeight="1" x14ac:dyDescent="0.35">
      <c r="A37" s="376" t="s">
        <v>794</v>
      </c>
      <c r="B37" s="37" t="s">
        <v>795</v>
      </c>
      <c r="C37" s="38">
        <v>196900</v>
      </c>
      <c r="D37" s="39">
        <v>139900</v>
      </c>
      <c r="E37" s="40">
        <f>1-D37/C37</f>
        <v>0.28948704926358598</v>
      </c>
      <c r="F37" s="242" t="s">
        <v>1534</v>
      </c>
    </row>
    <row r="38" spans="1:6" s="4" customFormat="1" ht="20.25" customHeight="1" x14ac:dyDescent="0.35">
      <c r="A38" s="289"/>
      <c r="B38" s="41" t="s">
        <v>796</v>
      </c>
      <c r="C38" s="38">
        <v>204900</v>
      </c>
      <c r="D38" s="39">
        <v>149900</v>
      </c>
      <c r="E38" s="40">
        <f>1-D38/C38</f>
        <v>0.26842362127867198</v>
      </c>
      <c r="F38" s="242"/>
    </row>
    <row r="39" spans="1:6" s="4" customFormat="1" ht="39" customHeight="1" x14ac:dyDescent="0.35">
      <c r="A39" s="289"/>
      <c r="B39" s="381" t="s">
        <v>797</v>
      </c>
      <c r="C39" s="382"/>
      <c r="D39" s="382"/>
      <c r="E39" s="383"/>
      <c r="F39" s="242"/>
    </row>
    <row r="40" spans="1:6" s="4" customFormat="1" ht="20.25" customHeight="1" x14ac:dyDescent="0.35">
      <c r="A40" s="5" t="s">
        <v>260</v>
      </c>
      <c r="B40" s="5" t="s">
        <v>261</v>
      </c>
      <c r="C40" s="5" t="s">
        <v>262</v>
      </c>
      <c r="D40" s="5" t="s">
        <v>263</v>
      </c>
      <c r="E40" s="5" t="s">
        <v>264</v>
      </c>
      <c r="F40" s="6" t="s">
        <v>265</v>
      </c>
    </row>
    <row r="41" spans="1:6" s="4" customFormat="1" ht="20.25" customHeight="1" x14ac:dyDescent="0.35">
      <c r="A41" s="376" t="s">
        <v>798</v>
      </c>
      <c r="B41" s="41" t="s">
        <v>799</v>
      </c>
      <c r="C41" s="38">
        <v>229900</v>
      </c>
      <c r="D41" s="39">
        <v>169900</v>
      </c>
      <c r="E41" s="40">
        <f>1-D41/C41</f>
        <v>0.260983036102653</v>
      </c>
      <c r="F41" s="242" t="s">
        <v>1534</v>
      </c>
    </row>
    <row r="42" spans="1:6" s="4" customFormat="1" ht="20.25" customHeight="1" x14ac:dyDescent="0.35">
      <c r="A42" s="289"/>
      <c r="B42" s="41" t="s">
        <v>800</v>
      </c>
      <c r="C42" s="38">
        <v>239900</v>
      </c>
      <c r="D42" s="39">
        <v>179900</v>
      </c>
      <c r="E42" s="40">
        <f t="shared" ref="E42:E43" si="3">1-D42/C42</f>
        <v>0.25010421008753603</v>
      </c>
      <c r="F42" s="242"/>
    </row>
    <row r="43" spans="1:6" s="4" customFormat="1" ht="20.25" customHeight="1" x14ac:dyDescent="0.35">
      <c r="A43" s="289"/>
      <c r="B43" s="41" t="s">
        <v>801</v>
      </c>
      <c r="C43" s="38">
        <v>259900</v>
      </c>
      <c r="D43" s="39">
        <v>199900</v>
      </c>
      <c r="E43" s="40">
        <f t="shared" si="3"/>
        <v>0.230858022316276</v>
      </c>
      <c r="F43" s="242"/>
    </row>
    <row r="44" spans="1:6" s="4" customFormat="1" ht="36" customHeight="1" x14ac:dyDescent="0.35">
      <c r="A44" s="289"/>
      <c r="B44" s="381" t="s">
        <v>802</v>
      </c>
      <c r="C44" s="382"/>
      <c r="D44" s="382"/>
      <c r="E44" s="383"/>
      <c r="F44" s="242"/>
    </row>
    <row r="45" spans="1:6" s="4" customFormat="1" ht="20.25" customHeight="1" x14ac:dyDescent="0.35">
      <c r="A45" s="5" t="s">
        <v>260</v>
      </c>
      <c r="B45" s="5" t="s">
        <v>261</v>
      </c>
      <c r="C45" s="5" t="s">
        <v>262</v>
      </c>
      <c r="D45" s="5" t="s">
        <v>263</v>
      </c>
      <c r="E45" s="5" t="s">
        <v>264</v>
      </c>
      <c r="F45" s="6" t="s">
        <v>265</v>
      </c>
    </row>
    <row r="46" spans="1:6" s="4" customFormat="1" ht="20.25" customHeight="1" x14ac:dyDescent="0.35">
      <c r="A46" s="289" t="s">
        <v>803</v>
      </c>
      <c r="B46" s="37" t="s">
        <v>804</v>
      </c>
      <c r="C46" s="8">
        <v>209900</v>
      </c>
      <c r="D46" s="9">
        <v>159900</v>
      </c>
      <c r="E46" s="10">
        <f t="shared" ref="E46:E47" si="4">1-D46/C46</f>
        <v>0.238208670795617</v>
      </c>
      <c r="F46" s="242" t="s">
        <v>1532</v>
      </c>
    </row>
    <row r="47" spans="1:6" s="4" customFormat="1" ht="20.25" customHeight="1" x14ac:dyDescent="0.35">
      <c r="A47" s="289"/>
      <c r="B47" s="37" t="s">
        <v>805</v>
      </c>
      <c r="C47" s="8">
        <v>239900</v>
      </c>
      <c r="D47" s="9">
        <v>189900</v>
      </c>
      <c r="E47" s="10">
        <f t="shared" si="4"/>
        <v>0.20842017507294699</v>
      </c>
      <c r="F47" s="242"/>
    </row>
    <row r="48" spans="1:6" s="4" customFormat="1" ht="57" customHeight="1" x14ac:dyDescent="0.35">
      <c r="A48" s="289"/>
      <c r="B48" s="384" t="s">
        <v>806</v>
      </c>
      <c r="C48" s="385"/>
      <c r="D48" s="385"/>
      <c r="E48" s="386"/>
      <c r="F48" s="242"/>
    </row>
    <row r="49" spans="1:6" ht="15.75" customHeight="1" x14ac:dyDescent="0.35">
      <c r="A49" s="287" t="s">
        <v>349</v>
      </c>
      <c r="B49" s="287"/>
      <c r="C49" s="287"/>
      <c r="D49" s="287"/>
      <c r="E49" s="287"/>
      <c r="F49" s="287"/>
    </row>
    <row r="130" spans="1:6" ht="20.25" hidden="1" customHeight="1" x14ac:dyDescent="0.35">
      <c r="A130" s="379" t="s">
        <v>807</v>
      </c>
      <c r="B130" s="37" t="s">
        <v>808</v>
      </c>
      <c r="C130" s="8">
        <v>399700</v>
      </c>
      <c r="D130" s="9">
        <v>291781</v>
      </c>
      <c r="E130" s="10"/>
      <c r="F130" s="242" t="s">
        <v>278</v>
      </c>
    </row>
    <row r="131" spans="1:6" ht="20.25" hidden="1" customHeight="1" x14ac:dyDescent="0.35">
      <c r="A131" s="380"/>
      <c r="B131" s="37" t="s">
        <v>809</v>
      </c>
      <c r="C131" s="8">
        <v>429700</v>
      </c>
      <c r="D131" s="9">
        <v>313681</v>
      </c>
      <c r="E131" s="10"/>
      <c r="F131" s="242"/>
    </row>
    <row r="132" spans="1:6" ht="20.25" hidden="1" customHeight="1" x14ac:dyDescent="0.35">
      <c r="A132" s="380"/>
      <c r="B132" s="37" t="s">
        <v>810</v>
      </c>
      <c r="C132" s="8">
        <v>459700</v>
      </c>
      <c r="D132" s="9">
        <v>335581</v>
      </c>
      <c r="E132" s="10"/>
      <c r="F132" s="242"/>
    </row>
    <row r="133" spans="1:6" ht="20.25" hidden="1" customHeight="1" x14ac:dyDescent="0.35">
      <c r="A133" s="380"/>
      <c r="B133" s="37" t="s">
        <v>811</v>
      </c>
      <c r="C133" s="8">
        <v>489700</v>
      </c>
      <c r="D133" s="9">
        <v>357481</v>
      </c>
      <c r="E133" s="10"/>
      <c r="F133" s="242"/>
    </row>
    <row r="134" spans="1:6" ht="20.25" hidden="1" customHeight="1" x14ac:dyDescent="0.35">
      <c r="A134" s="380"/>
      <c r="B134" s="197" t="s">
        <v>812</v>
      </c>
      <c r="C134" s="286"/>
      <c r="D134" s="286"/>
      <c r="E134" s="286"/>
      <c r="F134" s="243"/>
    </row>
  </sheetData>
  <mergeCells count="32">
    <mergeCell ref="F130:F134"/>
    <mergeCell ref="A8:F8"/>
    <mergeCell ref="A9:XFD9"/>
    <mergeCell ref="B14:E14"/>
    <mergeCell ref="B20:E20"/>
    <mergeCell ref="B25:E25"/>
    <mergeCell ref="B44:E44"/>
    <mergeCell ref="B48:E48"/>
    <mergeCell ref="F37:F39"/>
    <mergeCell ref="F41:F44"/>
    <mergeCell ref="F46:F48"/>
    <mergeCell ref="F27:F30"/>
    <mergeCell ref="F32:F35"/>
    <mergeCell ref="B30:E30"/>
    <mergeCell ref="B35:E35"/>
    <mergeCell ref="B39:E39"/>
    <mergeCell ref="A1:F5"/>
    <mergeCell ref="A6:F7"/>
    <mergeCell ref="A49:F49"/>
    <mergeCell ref="B134:E134"/>
    <mergeCell ref="A11:A14"/>
    <mergeCell ref="A16:A20"/>
    <mergeCell ref="A22:A25"/>
    <mergeCell ref="A27:A30"/>
    <mergeCell ref="A32:A35"/>
    <mergeCell ref="A37:A39"/>
    <mergeCell ref="A41:A44"/>
    <mergeCell ref="A46:A48"/>
    <mergeCell ref="A130:A134"/>
    <mergeCell ref="F11:F14"/>
    <mergeCell ref="F16:F20"/>
    <mergeCell ref="F22:F25"/>
  </mergeCells>
  <phoneticPr fontId="30" type="noConversion"/>
  <pageMargins left="0.26944444444444399" right="0.15972222222222199" top="0.34930555555555598" bottom="0.389583333333333" header="0.179861111111111" footer="0.219444444444444"/>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7993408001953185"/>
  </sheetPr>
  <dimension ref="A1:XFC159"/>
  <sheetViews>
    <sheetView workbookViewId="0">
      <pane activePane="bottomRight" state="frozen"/>
      <selection sqref="A1:F5"/>
    </sheetView>
  </sheetViews>
  <sheetFormatPr defaultColWidth="0" defaultRowHeight="15" zeroHeight="1" x14ac:dyDescent="0.25"/>
  <cols>
    <col min="1" max="1" width="13.83203125" customWidth="1"/>
    <col min="2" max="2" width="54.58203125" customWidth="1"/>
    <col min="3" max="5" width="13.83203125" customWidth="1"/>
    <col min="6" max="6" width="17.25" customWidth="1"/>
    <col min="7" max="7" width="8" hidden="1" customWidth="1"/>
    <col min="8" max="8" width="10.5" hidden="1" customWidth="1"/>
    <col min="9" max="9" width="9.5" hidden="1" customWidth="1"/>
    <col min="10" max="16383" width="8" hidden="1"/>
    <col min="16384" max="16384" width="3.4140625" hidden="1" customWidth="1"/>
  </cols>
  <sheetData>
    <row r="1" spans="1:8" ht="18.649999999999999" customHeight="1" x14ac:dyDescent="0.25">
      <c r="A1" s="387" t="s">
        <v>813</v>
      </c>
      <c r="B1" s="388"/>
      <c r="C1" s="388"/>
      <c r="D1" s="388"/>
      <c r="E1" s="388"/>
      <c r="F1" s="389"/>
    </row>
    <row r="2" spans="1:8" ht="18.649999999999999" customHeight="1" x14ac:dyDescent="0.25">
      <c r="A2" s="390"/>
      <c r="B2" s="391"/>
      <c r="C2" s="391"/>
      <c r="D2" s="391"/>
      <c r="E2" s="391"/>
      <c r="F2" s="392"/>
    </row>
    <row r="3" spans="1:8" ht="18.649999999999999" customHeight="1" x14ac:dyDescent="0.25">
      <c r="A3" s="390"/>
      <c r="B3" s="391"/>
      <c r="C3" s="391"/>
      <c r="D3" s="391"/>
      <c r="E3" s="391"/>
      <c r="F3" s="392"/>
    </row>
    <row r="4" spans="1:8" ht="18.649999999999999" customHeight="1" x14ac:dyDescent="0.25">
      <c r="A4" s="390"/>
      <c r="B4" s="391"/>
      <c r="C4" s="391"/>
      <c r="D4" s="391"/>
      <c r="E4" s="391"/>
      <c r="F4" s="392"/>
      <c r="H4" s="35"/>
    </row>
    <row r="5" spans="1:8" ht="18.649999999999999" customHeight="1" x14ac:dyDescent="0.25">
      <c r="A5" s="390"/>
      <c r="B5" s="391"/>
      <c r="C5" s="391"/>
      <c r="D5" s="391"/>
      <c r="E5" s="391"/>
      <c r="F5" s="392"/>
    </row>
    <row r="6" spans="1:8" ht="14.25" hidden="1" customHeight="1" x14ac:dyDescent="0.25">
      <c r="A6" s="396"/>
      <c r="B6" s="27" t="s">
        <v>814</v>
      </c>
      <c r="C6" s="29">
        <v>230800</v>
      </c>
      <c r="D6" s="30">
        <v>221568</v>
      </c>
      <c r="E6" s="26">
        <v>0.04</v>
      </c>
      <c r="F6" s="296"/>
    </row>
    <row r="7" spans="1:8" ht="14.25" hidden="1" customHeight="1" x14ac:dyDescent="0.25">
      <c r="A7" s="396"/>
      <c r="B7" s="308" t="s">
        <v>815</v>
      </c>
      <c r="C7" s="308"/>
      <c r="D7" s="308"/>
      <c r="E7" s="308"/>
      <c r="F7" s="296"/>
    </row>
    <row r="8" spans="1:8" ht="14.25" hidden="1" customHeight="1" x14ac:dyDescent="0.25">
      <c r="A8" s="25" t="s">
        <v>260</v>
      </c>
      <c r="B8" s="18" t="s">
        <v>261</v>
      </c>
      <c r="C8" s="18" t="s">
        <v>262</v>
      </c>
      <c r="D8" s="18" t="s">
        <v>263</v>
      </c>
      <c r="E8" s="18" t="s">
        <v>264</v>
      </c>
      <c r="F8" s="19" t="s">
        <v>265</v>
      </c>
    </row>
    <row r="9" spans="1:8" ht="14.25" hidden="1" customHeight="1" x14ac:dyDescent="0.25">
      <c r="A9" s="405" t="s">
        <v>816</v>
      </c>
      <c r="B9" s="27" t="s">
        <v>817</v>
      </c>
      <c r="C9" s="29">
        <v>73800</v>
      </c>
      <c r="D9" s="30">
        <v>70848</v>
      </c>
      <c r="E9" s="26">
        <v>0.04</v>
      </c>
      <c r="F9" s="296" t="s">
        <v>818</v>
      </c>
    </row>
    <row r="10" spans="1:8" ht="14.25" hidden="1" customHeight="1" x14ac:dyDescent="0.25">
      <c r="A10" s="406"/>
      <c r="B10" s="27" t="s">
        <v>819</v>
      </c>
      <c r="C10" s="29">
        <v>77800</v>
      </c>
      <c r="D10" s="30">
        <v>74688</v>
      </c>
      <c r="E10" s="26">
        <v>0.04</v>
      </c>
      <c r="F10" s="296"/>
    </row>
    <row r="11" spans="1:8" ht="14.25" hidden="1" customHeight="1" x14ac:dyDescent="0.25">
      <c r="A11" s="406"/>
      <c r="B11" s="27" t="s">
        <v>820</v>
      </c>
      <c r="C11" s="29">
        <v>87800</v>
      </c>
      <c r="D11" s="30">
        <v>84288</v>
      </c>
      <c r="E11" s="26">
        <v>0.04</v>
      </c>
      <c r="F11" s="296"/>
    </row>
    <row r="12" spans="1:8" ht="14.25" hidden="1" customHeight="1" x14ac:dyDescent="0.25">
      <c r="A12" s="406"/>
      <c r="B12" s="27" t="s">
        <v>821</v>
      </c>
      <c r="C12" s="29">
        <v>89800</v>
      </c>
      <c r="D12" s="30">
        <v>86208</v>
      </c>
      <c r="E12" s="26">
        <v>0.04</v>
      </c>
      <c r="F12" s="296"/>
    </row>
    <row r="13" spans="1:8" ht="14.25" hidden="1" customHeight="1" x14ac:dyDescent="0.25">
      <c r="A13" s="406"/>
      <c r="B13" s="27" t="s">
        <v>822</v>
      </c>
      <c r="C13" s="29">
        <v>94800</v>
      </c>
      <c r="D13" s="30">
        <v>91008</v>
      </c>
      <c r="E13" s="26">
        <v>0.04</v>
      </c>
      <c r="F13" s="296"/>
    </row>
    <row r="14" spans="1:8" ht="14.25" hidden="1" customHeight="1" x14ac:dyDescent="0.25">
      <c r="A14" s="406"/>
      <c r="B14" s="27" t="s">
        <v>823</v>
      </c>
      <c r="C14" s="29">
        <v>94800</v>
      </c>
      <c r="D14" s="30">
        <v>91008</v>
      </c>
      <c r="E14" s="26">
        <v>0.04</v>
      </c>
      <c r="F14" s="296"/>
    </row>
    <row r="15" spans="1:8" ht="14.25" hidden="1" customHeight="1" x14ac:dyDescent="0.25">
      <c r="A15" s="407"/>
      <c r="B15" s="413" t="s">
        <v>824</v>
      </c>
      <c r="C15" s="414"/>
      <c r="D15" s="414"/>
      <c r="E15" s="415"/>
      <c r="F15" s="24"/>
    </row>
    <row r="16" spans="1:8" ht="14.25" hidden="1" customHeight="1" x14ac:dyDescent="0.25">
      <c r="A16" s="25" t="s">
        <v>260</v>
      </c>
      <c r="B16" s="18" t="s">
        <v>261</v>
      </c>
      <c r="C16" s="18" t="s">
        <v>262</v>
      </c>
      <c r="D16" s="18" t="s">
        <v>263</v>
      </c>
      <c r="E16" s="18" t="s">
        <v>264</v>
      </c>
      <c r="F16" s="19" t="s">
        <v>265</v>
      </c>
    </row>
    <row r="17" spans="1:6" ht="14.25" hidden="1" customHeight="1" x14ac:dyDescent="0.25">
      <c r="A17" s="397" t="s">
        <v>825</v>
      </c>
      <c r="B17" s="27" t="s">
        <v>826</v>
      </c>
      <c r="C17" s="29">
        <v>85800</v>
      </c>
      <c r="D17" s="30">
        <v>82368</v>
      </c>
      <c r="E17" s="26">
        <v>0.04</v>
      </c>
      <c r="F17" s="296" t="s">
        <v>818</v>
      </c>
    </row>
    <row r="18" spans="1:6" ht="14.25" hidden="1" customHeight="1" x14ac:dyDescent="0.25">
      <c r="A18" s="398"/>
      <c r="B18" s="27" t="s">
        <v>821</v>
      </c>
      <c r="C18" s="29">
        <v>88800</v>
      </c>
      <c r="D18" s="30">
        <v>85248</v>
      </c>
      <c r="E18" s="26">
        <v>0.04</v>
      </c>
      <c r="F18" s="296"/>
    </row>
    <row r="19" spans="1:6" ht="14.25" hidden="1" customHeight="1" x14ac:dyDescent="0.25">
      <c r="A19" s="398"/>
      <c r="B19" s="27" t="s">
        <v>827</v>
      </c>
      <c r="C19" s="29">
        <v>92800</v>
      </c>
      <c r="D19" s="30">
        <v>89088</v>
      </c>
      <c r="E19" s="26">
        <v>0.04</v>
      </c>
      <c r="F19" s="296"/>
    </row>
    <row r="20" spans="1:6" ht="14.25" hidden="1" customHeight="1" x14ac:dyDescent="0.25">
      <c r="A20" s="398"/>
      <c r="B20" s="27" t="s">
        <v>828</v>
      </c>
      <c r="C20" s="29">
        <v>92800</v>
      </c>
      <c r="D20" s="30">
        <v>89088</v>
      </c>
      <c r="E20" s="26">
        <v>0.04</v>
      </c>
      <c r="F20" s="296"/>
    </row>
    <row r="21" spans="1:6" ht="14.25" hidden="1" customHeight="1" x14ac:dyDescent="0.25">
      <c r="A21" s="399"/>
      <c r="B21" s="308" t="s">
        <v>829</v>
      </c>
      <c r="C21" s="308"/>
      <c r="D21" s="308"/>
      <c r="E21" s="308"/>
      <c r="F21" s="36"/>
    </row>
    <row r="22" spans="1:6" ht="14.25" hidden="1" customHeight="1" x14ac:dyDescent="0.3">
      <c r="A22" s="403" t="s">
        <v>830</v>
      </c>
      <c r="B22" s="404"/>
      <c r="C22" s="404"/>
      <c r="D22" s="404"/>
      <c r="E22" s="404"/>
      <c r="F22" s="404"/>
    </row>
    <row r="23" spans="1:6" ht="9" customHeight="1" x14ac:dyDescent="0.25">
      <c r="A23" s="393"/>
      <c r="B23" s="394"/>
      <c r="C23" s="394"/>
      <c r="D23" s="394"/>
      <c r="E23" s="394"/>
      <c r="F23" s="395"/>
    </row>
    <row r="24" spans="1:6" ht="9" customHeight="1" x14ac:dyDescent="0.25">
      <c r="A24" s="393"/>
      <c r="B24" s="394"/>
      <c r="C24" s="394"/>
      <c r="D24" s="394"/>
      <c r="E24" s="394"/>
      <c r="F24" s="395"/>
    </row>
    <row r="25" spans="1:6" ht="7.5" customHeight="1" x14ac:dyDescent="0.35">
      <c r="A25" s="420"/>
      <c r="B25" s="421"/>
      <c r="C25" s="421"/>
      <c r="D25" s="421"/>
      <c r="E25" s="421"/>
      <c r="F25" s="422"/>
    </row>
    <row r="26" spans="1:6" ht="15.5" x14ac:dyDescent="0.35">
      <c r="A26" s="416"/>
      <c r="B26" s="417"/>
      <c r="C26" s="417"/>
      <c r="D26" s="417"/>
      <c r="E26" s="417"/>
      <c r="F26" s="418"/>
    </row>
    <row r="27" spans="1:6" ht="20.25" customHeight="1" x14ac:dyDescent="0.25">
      <c r="A27" s="18" t="s">
        <v>260</v>
      </c>
      <c r="B27" s="18" t="s">
        <v>261</v>
      </c>
      <c r="C27" s="18" t="s">
        <v>262</v>
      </c>
      <c r="D27" s="18" t="s">
        <v>263</v>
      </c>
      <c r="E27" s="18" t="s">
        <v>264</v>
      </c>
      <c r="F27" s="19" t="s">
        <v>265</v>
      </c>
    </row>
    <row r="28" spans="1:6" ht="20.25" customHeight="1" x14ac:dyDescent="0.25">
      <c r="A28" s="408" t="s">
        <v>831</v>
      </c>
      <c r="B28" s="27" t="s">
        <v>832</v>
      </c>
      <c r="C28" s="29">
        <v>449800</v>
      </c>
      <c r="D28" s="30">
        <v>408314</v>
      </c>
      <c r="E28" s="26">
        <f t="shared" ref="E28:E32" si="0">1-D28/C28</f>
        <v>9.2232103156958595E-2</v>
      </c>
      <c r="F28" s="400" t="s">
        <v>1531</v>
      </c>
    </row>
    <row r="29" spans="1:6" ht="20.25" customHeight="1" x14ac:dyDescent="0.25">
      <c r="A29" s="409"/>
      <c r="B29" s="27" t="s">
        <v>833</v>
      </c>
      <c r="C29" s="29">
        <v>489800</v>
      </c>
      <c r="D29" s="30">
        <v>445514</v>
      </c>
      <c r="E29" s="26">
        <f t="shared" si="0"/>
        <v>9.0416496529195603E-2</v>
      </c>
      <c r="F29" s="401"/>
    </row>
    <row r="30" spans="1:6" ht="20.25" customHeight="1" x14ac:dyDescent="0.25">
      <c r="A30" s="409"/>
      <c r="B30" s="27" t="s">
        <v>834</v>
      </c>
      <c r="C30" s="29">
        <v>549800</v>
      </c>
      <c r="D30" s="30">
        <v>501314</v>
      </c>
      <c r="E30" s="26">
        <f t="shared" si="0"/>
        <v>8.8188432157148E-2</v>
      </c>
      <c r="F30" s="401"/>
    </row>
    <row r="31" spans="1:6" ht="20.25" customHeight="1" x14ac:dyDescent="0.25">
      <c r="A31" s="409"/>
      <c r="B31" s="27" t="s">
        <v>835</v>
      </c>
      <c r="C31" s="29">
        <v>549800</v>
      </c>
      <c r="D31" s="30">
        <v>501314</v>
      </c>
      <c r="E31" s="26">
        <f t="shared" si="0"/>
        <v>8.8188432157148E-2</v>
      </c>
      <c r="F31" s="401"/>
    </row>
    <row r="32" spans="1:6" ht="20.25" customHeight="1" x14ac:dyDescent="0.25">
      <c r="A32" s="409"/>
      <c r="B32" s="27" t="s">
        <v>836</v>
      </c>
      <c r="C32" s="29">
        <v>559800</v>
      </c>
      <c r="D32" s="30">
        <v>510614</v>
      </c>
      <c r="E32" s="26">
        <f t="shared" si="0"/>
        <v>8.7863522686673898E-2</v>
      </c>
      <c r="F32" s="401"/>
    </row>
    <row r="33" spans="1:6" ht="40" customHeight="1" x14ac:dyDescent="0.25">
      <c r="A33" s="410"/>
      <c r="B33" s="308" t="s">
        <v>837</v>
      </c>
      <c r="C33" s="412"/>
      <c r="D33" s="412"/>
      <c r="E33" s="412"/>
      <c r="F33" s="402"/>
    </row>
    <row r="34" spans="1:6" ht="20.25" customHeight="1" x14ac:dyDescent="0.25">
      <c r="A34" s="18" t="s">
        <v>260</v>
      </c>
      <c r="B34" s="18" t="s">
        <v>261</v>
      </c>
      <c r="C34" s="18" t="s">
        <v>262</v>
      </c>
      <c r="D34" s="18" t="s">
        <v>263</v>
      </c>
      <c r="E34" s="18" t="s">
        <v>264</v>
      </c>
      <c r="F34" s="19" t="s">
        <v>265</v>
      </c>
    </row>
    <row r="35" spans="1:6" ht="20.25" customHeight="1" x14ac:dyDescent="0.25">
      <c r="A35" s="408" t="s">
        <v>838</v>
      </c>
      <c r="B35" s="27" t="s">
        <v>839</v>
      </c>
      <c r="C35" s="29">
        <v>299800</v>
      </c>
      <c r="D35" s="30">
        <v>254314</v>
      </c>
      <c r="E35" s="26">
        <f t="shared" ref="E35:E42" si="1">1-D35/C35</f>
        <v>0.15172114743162099</v>
      </c>
      <c r="F35" s="400" t="s">
        <v>1532</v>
      </c>
    </row>
    <row r="36" spans="1:6" ht="20.25" customHeight="1" x14ac:dyDescent="0.25">
      <c r="A36" s="409"/>
      <c r="B36" s="27" t="s">
        <v>840</v>
      </c>
      <c r="C36" s="29">
        <v>319800</v>
      </c>
      <c r="D36" s="30">
        <v>272914</v>
      </c>
      <c r="E36" s="26">
        <f t="shared" si="1"/>
        <v>0.14661038148843</v>
      </c>
      <c r="F36" s="401"/>
    </row>
    <row r="37" spans="1:6" ht="20.25" customHeight="1" x14ac:dyDescent="0.25">
      <c r="A37" s="409"/>
      <c r="B37" s="27" t="s">
        <v>841</v>
      </c>
      <c r="C37" s="29">
        <v>353800</v>
      </c>
      <c r="D37" s="30">
        <v>304534</v>
      </c>
      <c r="E37" s="26">
        <f t="shared" si="1"/>
        <v>0.139248162803844</v>
      </c>
      <c r="F37" s="401"/>
    </row>
    <row r="38" spans="1:6" ht="20.25" customHeight="1" x14ac:dyDescent="0.25">
      <c r="A38" s="409"/>
      <c r="B38" s="27" t="s">
        <v>842</v>
      </c>
      <c r="C38" s="29">
        <v>389800</v>
      </c>
      <c r="D38" s="30">
        <v>338014</v>
      </c>
      <c r="E38" s="26">
        <f t="shared" si="1"/>
        <v>0.13285274499743499</v>
      </c>
      <c r="F38" s="401"/>
    </row>
    <row r="39" spans="1:6" ht="20.25" customHeight="1" x14ac:dyDescent="0.25">
      <c r="A39" s="409"/>
      <c r="B39" s="27" t="s">
        <v>843</v>
      </c>
      <c r="C39" s="29">
        <v>369800</v>
      </c>
      <c r="D39" s="30">
        <v>319414</v>
      </c>
      <c r="E39" s="26">
        <f t="shared" si="1"/>
        <v>0.13625202812331</v>
      </c>
      <c r="F39" s="401"/>
    </row>
    <row r="40" spans="1:6" ht="20.25" customHeight="1" x14ac:dyDescent="0.25">
      <c r="A40" s="409"/>
      <c r="B40" s="27" t="s">
        <v>844</v>
      </c>
      <c r="C40" s="29">
        <v>399800</v>
      </c>
      <c r="D40" s="30">
        <v>347314</v>
      </c>
      <c r="E40" s="26">
        <f t="shared" si="1"/>
        <v>0.13128064032016001</v>
      </c>
      <c r="F40" s="401"/>
    </row>
    <row r="41" spans="1:6" ht="20.25" customHeight="1" x14ac:dyDescent="0.25">
      <c r="A41" s="409"/>
      <c r="B41" s="27" t="s">
        <v>845</v>
      </c>
      <c r="C41" s="29">
        <v>363800</v>
      </c>
      <c r="D41" s="30">
        <v>313834</v>
      </c>
      <c r="E41" s="26">
        <f t="shared" si="1"/>
        <v>0.137344694887301</v>
      </c>
      <c r="F41" s="401"/>
    </row>
    <row r="42" spans="1:6" ht="24" customHeight="1" x14ac:dyDescent="0.25">
      <c r="A42" s="409"/>
      <c r="B42" s="27" t="s">
        <v>846</v>
      </c>
      <c r="C42" s="29">
        <v>369800</v>
      </c>
      <c r="D42" s="30">
        <v>319414</v>
      </c>
      <c r="E42" s="26">
        <f t="shared" si="1"/>
        <v>0.13625202812331</v>
      </c>
      <c r="F42" s="401"/>
    </row>
    <row r="43" spans="1:6" ht="45" customHeight="1" x14ac:dyDescent="0.25">
      <c r="A43" s="410"/>
      <c r="B43" s="308" t="s">
        <v>847</v>
      </c>
      <c r="C43" s="412"/>
      <c r="D43" s="412"/>
      <c r="E43" s="412"/>
      <c r="F43" s="402"/>
    </row>
    <row r="44" spans="1:6" ht="20.25" customHeight="1" x14ac:dyDescent="0.25">
      <c r="A44" s="18" t="s">
        <v>260</v>
      </c>
      <c r="B44" s="18" t="s">
        <v>261</v>
      </c>
      <c r="C44" s="18" t="s">
        <v>262</v>
      </c>
      <c r="D44" s="18" t="s">
        <v>263</v>
      </c>
      <c r="E44" s="18" t="s">
        <v>264</v>
      </c>
      <c r="F44" s="19" t="s">
        <v>265</v>
      </c>
    </row>
    <row r="45" spans="1:6" ht="20.25" customHeight="1" x14ac:dyDescent="0.25">
      <c r="A45" s="408" t="s">
        <v>848</v>
      </c>
      <c r="B45" s="27" t="s">
        <v>849</v>
      </c>
      <c r="C45" s="29">
        <v>284800</v>
      </c>
      <c r="D45" s="30">
        <v>245364</v>
      </c>
      <c r="E45" s="26">
        <f t="shared" ref="E45:E50" si="2">1-D45/C45</f>
        <v>0.13846910112359501</v>
      </c>
      <c r="F45" s="400" t="s">
        <v>1532</v>
      </c>
    </row>
    <row r="46" spans="1:6" ht="20.25" customHeight="1" x14ac:dyDescent="0.25">
      <c r="A46" s="409"/>
      <c r="B46" s="27" t="s">
        <v>850</v>
      </c>
      <c r="C46" s="29">
        <v>299800</v>
      </c>
      <c r="D46" s="30">
        <v>259314</v>
      </c>
      <c r="E46" s="26">
        <f t="shared" si="2"/>
        <v>0.13504336224149399</v>
      </c>
      <c r="F46" s="401"/>
    </row>
    <row r="47" spans="1:6" ht="20.25" customHeight="1" x14ac:dyDescent="0.25">
      <c r="A47" s="409"/>
      <c r="B47" s="27" t="s">
        <v>851</v>
      </c>
      <c r="C47" s="29">
        <v>284800</v>
      </c>
      <c r="D47" s="30">
        <v>245364</v>
      </c>
      <c r="E47" s="26">
        <f t="shared" si="2"/>
        <v>0.13846910112359501</v>
      </c>
      <c r="F47" s="401"/>
    </row>
    <row r="48" spans="1:6" ht="20.25" customHeight="1" x14ac:dyDescent="0.25">
      <c r="A48" s="409"/>
      <c r="B48" s="27" t="s">
        <v>852</v>
      </c>
      <c r="C48" s="29">
        <v>296800</v>
      </c>
      <c r="D48" s="30">
        <v>256524</v>
      </c>
      <c r="E48" s="26">
        <f t="shared" si="2"/>
        <v>0.13570080862533701</v>
      </c>
      <c r="F48" s="401"/>
    </row>
    <row r="49" spans="1:6" ht="20.25" customHeight="1" x14ac:dyDescent="0.25">
      <c r="A49" s="409"/>
      <c r="B49" s="27" t="s">
        <v>853</v>
      </c>
      <c r="C49" s="29">
        <v>309800</v>
      </c>
      <c r="D49" s="30">
        <v>268614</v>
      </c>
      <c r="E49" s="26">
        <f t="shared" si="2"/>
        <v>0.13294383473208499</v>
      </c>
      <c r="F49" s="401"/>
    </row>
    <row r="50" spans="1:6" ht="20.25" customHeight="1" x14ac:dyDescent="0.25">
      <c r="A50" s="409"/>
      <c r="B50" s="27" t="s">
        <v>854</v>
      </c>
      <c r="C50" s="29">
        <v>332800</v>
      </c>
      <c r="D50" s="30">
        <v>290004</v>
      </c>
      <c r="E50" s="26">
        <f t="shared" si="2"/>
        <v>0.12859375000000001</v>
      </c>
      <c r="F50" s="401"/>
    </row>
    <row r="51" spans="1:6" ht="42" customHeight="1" x14ac:dyDescent="0.25">
      <c r="A51" s="410"/>
      <c r="B51" s="308" t="s">
        <v>855</v>
      </c>
      <c r="C51" s="412"/>
      <c r="D51" s="412"/>
      <c r="E51" s="412"/>
      <c r="F51" s="402"/>
    </row>
    <row r="52" spans="1:6" ht="20.25" customHeight="1" x14ac:dyDescent="0.25">
      <c r="A52" s="25" t="s">
        <v>260</v>
      </c>
      <c r="B52" s="18" t="s">
        <v>261</v>
      </c>
      <c r="C52" s="18" t="s">
        <v>262</v>
      </c>
      <c r="D52" s="18" t="s">
        <v>263</v>
      </c>
      <c r="E52" s="18" t="s">
        <v>264</v>
      </c>
      <c r="F52" s="19" t="s">
        <v>265</v>
      </c>
    </row>
    <row r="53" spans="1:6" ht="20.25" customHeight="1" x14ac:dyDescent="0.25">
      <c r="A53" s="396" t="s">
        <v>856</v>
      </c>
      <c r="B53" s="27" t="s">
        <v>857</v>
      </c>
      <c r="C53" s="29">
        <v>179800</v>
      </c>
      <c r="D53" s="30">
        <v>143214</v>
      </c>
      <c r="E53" s="26">
        <f t="shared" ref="E53:E58" si="3">1-D53/C53</f>
        <v>0.20348164627363699</v>
      </c>
      <c r="F53" s="296" t="s">
        <v>1534</v>
      </c>
    </row>
    <row r="54" spans="1:6" ht="20.25" customHeight="1" x14ac:dyDescent="0.25">
      <c r="A54" s="315"/>
      <c r="B54" s="27" t="s">
        <v>858</v>
      </c>
      <c r="C54" s="29">
        <v>189800</v>
      </c>
      <c r="D54" s="30">
        <v>152514</v>
      </c>
      <c r="E54" s="26">
        <f t="shared" si="3"/>
        <v>0.19644889357218101</v>
      </c>
      <c r="F54" s="297"/>
    </row>
    <row r="55" spans="1:6" ht="20.25" customHeight="1" x14ac:dyDescent="0.25">
      <c r="A55" s="315"/>
      <c r="B55" s="27" t="s">
        <v>859</v>
      </c>
      <c r="C55" s="29">
        <v>169800</v>
      </c>
      <c r="D55" s="30">
        <v>133914</v>
      </c>
      <c r="E55" s="26">
        <f t="shared" si="3"/>
        <v>0.21134275618374601</v>
      </c>
      <c r="F55" s="297"/>
    </row>
    <row r="56" spans="1:6" ht="20.25" customHeight="1" x14ac:dyDescent="0.25">
      <c r="A56" s="315"/>
      <c r="B56" s="27" t="s">
        <v>860</v>
      </c>
      <c r="C56" s="29">
        <v>187800</v>
      </c>
      <c r="D56" s="30">
        <v>150654</v>
      </c>
      <c r="E56" s="26">
        <f t="shared" si="3"/>
        <v>0.19779552715654899</v>
      </c>
      <c r="F56" s="297"/>
    </row>
    <row r="57" spans="1:6" ht="20.25" customHeight="1" x14ac:dyDescent="0.25">
      <c r="A57" s="315"/>
      <c r="B57" s="27" t="s">
        <v>861</v>
      </c>
      <c r="C57" s="29">
        <v>212800</v>
      </c>
      <c r="D57" s="30">
        <v>173904</v>
      </c>
      <c r="E57" s="26">
        <f t="shared" si="3"/>
        <v>0.18278195488721799</v>
      </c>
      <c r="F57" s="297"/>
    </row>
    <row r="58" spans="1:6" ht="20.25" customHeight="1" x14ac:dyDescent="0.25">
      <c r="A58" s="315"/>
      <c r="B58" s="27" t="s">
        <v>862</v>
      </c>
      <c r="C58" s="29">
        <v>228800</v>
      </c>
      <c r="D58" s="30">
        <v>188784</v>
      </c>
      <c r="E58" s="26">
        <f t="shared" si="3"/>
        <v>0.17489510489510501</v>
      </c>
      <c r="F58" s="297"/>
    </row>
    <row r="59" spans="1:6" ht="106" customHeight="1" x14ac:dyDescent="0.25">
      <c r="A59" s="315"/>
      <c r="B59" s="308" t="s">
        <v>863</v>
      </c>
      <c r="C59" s="419"/>
      <c r="D59" s="419"/>
      <c r="E59" s="419"/>
      <c r="F59" s="297"/>
    </row>
    <row r="60" spans="1:6" ht="20.25" customHeight="1" x14ac:dyDescent="0.25">
      <c r="A60" s="25" t="s">
        <v>260</v>
      </c>
      <c r="B60" s="18" t="s">
        <v>261</v>
      </c>
      <c r="C60" s="18" t="s">
        <v>262</v>
      </c>
      <c r="D60" s="18" t="s">
        <v>263</v>
      </c>
      <c r="E60" s="18" t="s">
        <v>264</v>
      </c>
      <c r="F60" s="19" t="s">
        <v>265</v>
      </c>
    </row>
    <row r="61" spans="1:6" ht="20.25" customHeight="1" x14ac:dyDescent="0.25">
      <c r="A61" s="396" t="s">
        <v>864</v>
      </c>
      <c r="B61" s="27" t="s">
        <v>865</v>
      </c>
      <c r="C61" s="29">
        <v>178800</v>
      </c>
      <c r="D61" s="30">
        <v>149284</v>
      </c>
      <c r="E61" s="26">
        <f t="shared" ref="E61:E69" si="4">1-D61/C61</f>
        <v>0.16507829977628599</v>
      </c>
      <c r="F61" s="296" t="s">
        <v>1532</v>
      </c>
    </row>
    <row r="62" spans="1:6" ht="20.25" customHeight="1" x14ac:dyDescent="0.25">
      <c r="A62" s="396"/>
      <c r="B62" s="27" t="s">
        <v>866</v>
      </c>
      <c r="C62" s="29">
        <v>198800</v>
      </c>
      <c r="D62" s="30">
        <v>167884</v>
      </c>
      <c r="E62" s="26">
        <f t="shared" si="4"/>
        <v>0.15551307847082499</v>
      </c>
      <c r="F62" s="296"/>
    </row>
    <row r="63" spans="1:6" ht="20.25" customHeight="1" x14ac:dyDescent="0.25">
      <c r="A63" s="396"/>
      <c r="B63" s="27" t="s">
        <v>867</v>
      </c>
      <c r="C63" s="29">
        <v>208800</v>
      </c>
      <c r="D63" s="30">
        <v>177184</v>
      </c>
      <c r="E63" s="26">
        <f t="shared" si="4"/>
        <v>0.15141762452107299</v>
      </c>
      <c r="F63" s="296"/>
    </row>
    <row r="64" spans="1:6" ht="20.25" customHeight="1" x14ac:dyDescent="0.25">
      <c r="A64" s="396"/>
      <c r="B64" s="27" t="s">
        <v>868</v>
      </c>
      <c r="C64" s="29">
        <v>206800</v>
      </c>
      <c r="D64" s="30">
        <v>172324</v>
      </c>
      <c r="E64" s="26">
        <f t="shared" si="4"/>
        <v>0.166711798839458</v>
      </c>
      <c r="F64" s="296"/>
    </row>
    <row r="65" spans="1:6" ht="20.25" customHeight="1" x14ac:dyDescent="0.25">
      <c r="A65" s="396"/>
      <c r="B65" s="27" t="s">
        <v>869</v>
      </c>
      <c r="C65" s="29">
        <v>216800</v>
      </c>
      <c r="D65" s="30">
        <v>181624</v>
      </c>
      <c r="E65" s="26">
        <f t="shared" si="4"/>
        <v>0.16225092250922499</v>
      </c>
      <c r="F65" s="296"/>
    </row>
    <row r="66" spans="1:6" ht="20.25" customHeight="1" x14ac:dyDescent="0.25">
      <c r="A66" s="396"/>
      <c r="B66" s="27" t="s">
        <v>870</v>
      </c>
      <c r="C66" s="29">
        <v>226800</v>
      </c>
      <c r="D66" s="30">
        <v>190924</v>
      </c>
      <c r="E66" s="26">
        <f t="shared" si="4"/>
        <v>0.15818342151675499</v>
      </c>
      <c r="F66" s="296"/>
    </row>
    <row r="67" spans="1:6" ht="20.25" customHeight="1" x14ac:dyDescent="0.25">
      <c r="A67" s="396"/>
      <c r="B67" s="27" t="s">
        <v>871</v>
      </c>
      <c r="C67" s="29">
        <v>236800</v>
      </c>
      <c r="D67" s="30">
        <v>200224</v>
      </c>
      <c r="E67" s="26">
        <f t="shared" si="4"/>
        <v>0.15445945945945899</v>
      </c>
      <c r="F67" s="296"/>
    </row>
    <row r="68" spans="1:6" ht="20.25" customHeight="1" x14ac:dyDescent="0.25">
      <c r="A68" s="396"/>
      <c r="B68" s="27" t="s">
        <v>872</v>
      </c>
      <c r="C68" s="29">
        <v>236800</v>
      </c>
      <c r="D68" s="30">
        <v>200224</v>
      </c>
      <c r="E68" s="26">
        <f t="shared" si="4"/>
        <v>0.15445945945945899</v>
      </c>
      <c r="F68" s="296"/>
    </row>
    <row r="69" spans="1:6" ht="20.25" customHeight="1" x14ac:dyDescent="0.25">
      <c r="A69" s="396"/>
      <c r="B69" s="27" t="s">
        <v>873</v>
      </c>
      <c r="C69" s="29">
        <v>256800</v>
      </c>
      <c r="D69" s="30">
        <v>218824</v>
      </c>
      <c r="E69" s="26">
        <f t="shared" si="4"/>
        <v>0.147881619937695</v>
      </c>
      <c r="F69" s="296"/>
    </row>
    <row r="70" spans="1:6" ht="58" customHeight="1" x14ac:dyDescent="0.25">
      <c r="A70" s="396"/>
      <c r="B70" s="308" t="s">
        <v>874</v>
      </c>
      <c r="C70" s="308"/>
      <c r="D70" s="308"/>
      <c r="E70" s="308"/>
      <c r="F70" s="296"/>
    </row>
    <row r="71" spans="1:6" ht="20.25" customHeight="1" x14ac:dyDescent="0.25">
      <c r="A71" s="25" t="s">
        <v>260</v>
      </c>
      <c r="B71" s="18" t="s">
        <v>261</v>
      </c>
      <c r="C71" s="18" t="s">
        <v>262</v>
      </c>
      <c r="D71" s="18" t="s">
        <v>263</v>
      </c>
      <c r="E71" s="18" t="s">
        <v>264</v>
      </c>
      <c r="F71" s="19" t="s">
        <v>265</v>
      </c>
    </row>
    <row r="72" spans="1:6" ht="20.25" customHeight="1" x14ac:dyDescent="0.25">
      <c r="A72" s="289" t="s">
        <v>875</v>
      </c>
      <c r="B72" s="27" t="s">
        <v>876</v>
      </c>
      <c r="C72" s="29">
        <v>191800</v>
      </c>
      <c r="D72" s="30">
        <v>178374</v>
      </c>
      <c r="E72" s="26">
        <f t="shared" ref="E72:E77" si="5">1-D72/C72</f>
        <v>7.0000000000000007E-2</v>
      </c>
      <c r="F72" s="296" t="s">
        <v>1534</v>
      </c>
    </row>
    <row r="73" spans="1:6" ht="20.25" customHeight="1" x14ac:dyDescent="0.25">
      <c r="A73" s="411"/>
      <c r="B73" s="27" t="s">
        <v>877</v>
      </c>
      <c r="C73" s="29">
        <v>201800</v>
      </c>
      <c r="D73" s="30">
        <v>187674</v>
      </c>
      <c r="E73" s="26">
        <f t="shared" si="5"/>
        <v>7.0000000000000007E-2</v>
      </c>
      <c r="F73" s="321"/>
    </row>
    <row r="74" spans="1:6" ht="20.25" customHeight="1" x14ac:dyDescent="0.25">
      <c r="A74" s="411"/>
      <c r="B74" s="27" t="s">
        <v>878</v>
      </c>
      <c r="C74" s="29">
        <v>221800</v>
      </c>
      <c r="D74" s="30">
        <v>206274</v>
      </c>
      <c r="E74" s="26">
        <f t="shared" si="5"/>
        <v>7.0000000000000007E-2</v>
      </c>
      <c r="F74" s="321"/>
    </row>
    <row r="75" spans="1:6" ht="20.25" customHeight="1" x14ac:dyDescent="0.25">
      <c r="A75" s="411"/>
      <c r="B75" s="27" t="s">
        <v>879</v>
      </c>
      <c r="C75" s="29">
        <v>245800</v>
      </c>
      <c r="D75" s="30">
        <v>228594</v>
      </c>
      <c r="E75" s="26">
        <f t="shared" si="5"/>
        <v>7.0000000000000007E-2</v>
      </c>
      <c r="F75" s="321"/>
    </row>
    <row r="76" spans="1:6" ht="20.25" customHeight="1" x14ac:dyDescent="0.25">
      <c r="A76" s="411"/>
      <c r="B76" s="27" t="s">
        <v>880</v>
      </c>
      <c r="C76" s="29">
        <v>265800</v>
      </c>
      <c r="D76" s="30">
        <v>247194</v>
      </c>
      <c r="E76" s="26">
        <f t="shared" si="5"/>
        <v>7.0000000000000007E-2</v>
      </c>
      <c r="F76" s="321"/>
    </row>
    <row r="77" spans="1:6" ht="20.25" customHeight="1" x14ac:dyDescent="0.25">
      <c r="A77" s="411"/>
      <c r="B77" s="27" t="s">
        <v>881</v>
      </c>
      <c r="C77" s="29">
        <v>275800</v>
      </c>
      <c r="D77" s="30">
        <v>256494</v>
      </c>
      <c r="E77" s="26">
        <f t="shared" si="5"/>
        <v>7.0000000000000007E-2</v>
      </c>
      <c r="F77" s="321"/>
    </row>
    <row r="78" spans="1:6" ht="40" customHeight="1" x14ac:dyDescent="0.25">
      <c r="A78" s="411"/>
      <c r="B78" s="308" t="s">
        <v>882</v>
      </c>
      <c r="C78" s="412"/>
      <c r="D78" s="412"/>
      <c r="E78" s="412"/>
      <c r="F78" s="321"/>
    </row>
    <row r="79" spans="1:6" ht="20.25" customHeight="1" x14ac:dyDescent="0.25">
      <c r="A79" s="25" t="s">
        <v>260</v>
      </c>
      <c r="B79" s="18" t="s">
        <v>261</v>
      </c>
      <c r="C79" s="18" t="s">
        <v>262</v>
      </c>
      <c r="D79" s="18" t="s">
        <v>263</v>
      </c>
      <c r="E79" s="18" t="s">
        <v>264</v>
      </c>
      <c r="F79" s="19" t="s">
        <v>265</v>
      </c>
    </row>
    <row r="80" spans="1:6" ht="20.25" customHeight="1" x14ac:dyDescent="0.25">
      <c r="A80" s="396" t="s">
        <v>883</v>
      </c>
      <c r="B80" s="27" t="s">
        <v>884</v>
      </c>
      <c r="C80" s="29">
        <v>126800</v>
      </c>
      <c r="D80" s="30">
        <v>117924</v>
      </c>
      <c r="E80" s="26">
        <f t="shared" ref="E80:E85" si="6">1-D80/C80</f>
        <v>7.0000000000000007E-2</v>
      </c>
      <c r="F80" s="296" t="s">
        <v>1534</v>
      </c>
    </row>
    <row r="81" spans="1:6" ht="20.25" customHeight="1" x14ac:dyDescent="0.25">
      <c r="A81" s="396"/>
      <c r="B81" s="27" t="s">
        <v>885</v>
      </c>
      <c r="C81" s="29">
        <v>136800</v>
      </c>
      <c r="D81" s="30">
        <v>127224</v>
      </c>
      <c r="E81" s="26">
        <f t="shared" si="6"/>
        <v>7.0000000000000007E-2</v>
      </c>
      <c r="F81" s="296"/>
    </row>
    <row r="82" spans="1:6" ht="20.25" customHeight="1" x14ac:dyDescent="0.25">
      <c r="A82" s="396"/>
      <c r="B82" s="27" t="s">
        <v>867</v>
      </c>
      <c r="C82" s="29">
        <v>149800</v>
      </c>
      <c r="D82" s="30">
        <v>139314</v>
      </c>
      <c r="E82" s="26">
        <f t="shared" si="6"/>
        <v>7.0000000000000007E-2</v>
      </c>
      <c r="F82" s="296"/>
    </row>
    <row r="83" spans="1:6" ht="20.25" customHeight="1" x14ac:dyDescent="0.25">
      <c r="A83" s="396"/>
      <c r="B83" s="27" t="s">
        <v>886</v>
      </c>
      <c r="C83" s="29">
        <v>139800</v>
      </c>
      <c r="D83" s="30">
        <v>130014</v>
      </c>
      <c r="E83" s="26">
        <f t="shared" si="6"/>
        <v>7.0000000000000007E-2</v>
      </c>
      <c r="F83" s="296"/>
    </row>
    <row r="84" spans="1:6" ht="20.25" customHeight="1" x14ac:dyDescent="0.25">
      <c r="A84" s="396"/>
      <c r="B84" s="27" t="s">
        <v>887</v>
      </c>
      <c r="C84" s="29">
        <v>149800</v>
      </c>
      <c r="D84" s="30">
        <v>139314</v>
      </c>
      <c r="E84" s="26">
        <f t="shared" si="6"/>
        <v>7.0000000000000007E-2</v>
      </c>
      <c r="F84" s="296"/>
    </row>
    <row r="85" spans="1:6" ht="20.25" customHeight="1" x14ac:dyDescent="0.25">
      <c r="A85" s="396"/>
      <c r="B85" s="27" t="s">
        <v>888</v>
      </c>
      <c r="C85" s="29">
        <v>159800</v>
      </c>
      <c r="D85" s="30">
        <v>148614</v>
      </c>
      <c r="E85" s="26">
        <f t="shared" si="6"/>
        <v>7.0000000000000007E-2</v>
      </c>
      <c r="F85" s="296"/>
    </row>
    <row r="86" spans="1:6" ht="45" customHeight="1" x14ac:dyDescent="0.25">
      <c r="A86" s="396"/>
      <c r="B86" s="413" t="s">
        <v>889</v>
      </c>
      <c r="C86" s="414"/>
      <c r="D86" s="414"/>
      <c r="E86" s="415"/>
      <c r="F86" s="296"/>
    </row>
    <row r="87" spans="1:6" ht="20.25" customHeight="1" x14ac:dyDescent="0.25">
      <c r="A87" s="25" t="s">
        <v>260</v>
      </c>
      <c r="B87" s="18" t="s">
        <v>261</v>
      </c>
      <c r="C87" s="18" t="s">
        <v>262</v>
      </c>
      <c r="D87" s="18" t="s">
        <v>263</v>
      </c>
      <c r="E87" s="18" t="s">
        <v>264</v>
      </c>
      <c r="F87" s="19" t="s">
        <v>265</v>
      </c>
    </row>
    <row r="88" spans="1:6" ht="20.25" customHeight="1" x14ac:dyDescent="0.25">
      <c r="A88" s="396" t="s">
        <v>890</v>
      </c>
      <c r="B88" s="27" t="s">
        <v>891</v>
      </c>
      <c r="C88" s="29">
        <v>149800</v>
      </c>
      <c r="D88" s="30">
        <v>139314</v>
      </c>
      <c r="E88" s="26">
        <f t="shared" ref="E88:E96" si="7">1-D88/C88</f>
        <v>7.0000000000000007E-2</v>
      </c>
      <c r="F88" s="296" t="s">
        <v>1534</v>
      </c>
    </row>
    <row r="89" spans="1:6" ht="20.25" customHeight="1" x14ac:dyDescent="0.25">
      <c r="A89" s="396"/>
      <c r="B89" s="27" t="s">
        <v>892</v>
      </c>
      <c r="C89" s="29">
        <v>159800</v>
      </c>
      <c r="D89" s="30">
        <v>148614</v>
      </c>
      <c r="E89" s="26">
        <f t="shared" si="7"/>
        <v>7.0000000000000007E-2</v>
      </c>
      <c r="F89" s="296"/>
    </row>
    <row r="90" spans="1:6" ht="20.25" customHeight="1" x14ac:dyDescent="0.25">
      <c r="A90" s="396"/>
      <c r="B90" s="27" t="s">
        <v>893</v>
      </c>
      <c r="C90" s="29">
        <v>160800</v>
      </c>
      <c r="D90" s="30">
        <v>149544</v>
      </c>
      <c r="E90" s="26">
        <f t="shared" si="7"/>
        <v>7.0000000000000007E-2</v>
      </c>
      <c r="F90" s="296"/>
    </row>
    <row r="91" spans="1:6" ht="20.25" customHeight="1" x14ac:dyDescent="0.25">
      <c r="A91" s="396"/>
      <c r="B91" s="27" t="s">
        <v>894</v>
      </c>
      <c r="C91" s="29">
        <v>161800</v>
      </c>
      <c r="D91" s="30">
        <v>150474</v>
      </c>
      <c r="E91" s="26">
        <f t="shared" si="7"/>
        <v>7.0000000000000007E-2</v>
      </c>
      <c r="F91" s="296"/>
    </row>
    <row r="92" spans="1:6" ht="20.25" customHeight="1" x14ac:dyDescent="0.25">
      <c r="A92" s="396"/>
      <c r="B92" s="27" t="s">
        <v>895</v>
      </c>
      <c r="C92" s="29">
        <v>167800</v>
      </c>
      <c r="D92" s="30">
        <v>156054</v>
      </c>
      <c r="E92" s="26">
        <f t="shared" si="7"/>
        <v>7.0000000000000007E-2</v>
      </c>
      <c r="F92" s="296"/>
    </row>
    <row r="93" spans="1:6" ht="20.25" customHeight="1" x14ac:dyDescent="0.25">
      <c r="A93" s="396"/>
      <c r="B93" s="27" t="s">
        <v>896</v>
      </c>
      <c r="C93" s="29">
        <v>169800</v>
      </c>
      <c r="D93" s="30">
        <v>157914</v>
      </c>
      <c r="E93" s="26">
        <f t="shared" si="7"/>
        <v>7.0000000000000007E-2</v>
      </c>
      <c r="F93" s="296"/>
    </row>
    <row r="94" spans="1:6" ht="20.25" customHeight="1" x14ac:dyDescent="0.25">
      <c r="A94" s="396"/>
      <c r="B94" s="27" t="s">
        <v>897</v>
      </c>
      <c r="C94" s="29">
        <v>177800</v>
      </c>
      <c r="D94" s="30">
        <v>165354</v>
      </c>
      <c r="E94" s="26">
        <f t="shared" si="7"/>
        <v>7.0000000000000007E-2</v>
      </c>
      <c r="F94" s="296"/>
    </row>
    <row r="95" spans="1:6" ht="20.25" customHeight="1" x14ac:dyDescent="0.25">
      <c r="A95" s="396"/>
      <c r="B95" s="27" t="s">
        <v>898</v>
      </c>
      <c r="C95" s="29">
        <v>185800</v>
      </c>
      <c r="D95" s="30">
        <v>172794</v>
      </c>
      <c r="E95" s="26">
        <f t="shared" si="7"/>
        <v>7.0000000000000007E-2</v>
      </c>
      <c r="F95" s="296"/>
    </row>
    <row r="96" spans="1:6" ht="20.25" customHeight="1" x14ac:dyDescent="0.25">
      <c r="A96" s="396"/>
      <c r="B96" s="27" t="s">
        <v>899</v>
      </c>
      <c r="C96" s="29">
        <v>189800</v>
      </c>
      <c r="D96" s="30">
        <v>176514</v>
      </c>
      <c r="E96" s="26">
        <f t="shared" si="7"/>
        <v>7.0000000000000007E-2</v>
      </c>
      <c r="F96" s="296"/>
    </row>
    <row r="97" spans="1:6" ht="78" customHeight="1" x14ac:dyDescent="0.25">
      <c r="A97" s="396"/>
      <c r="B97" s="308" t="s">
        <v>900</v>
      </c>
      <c r="C97" s="308"/>
      <c r="D97" s="308"/>
      <c r="E97" s="308"/>
      <c r="F97" s="296"/>
    </row>
    <row r="98" spans="1:6" ht="20.25" customHeight="1" x14ac:dyDescent="0.25">
      <c r="A98" s="25" t="s">
        <v>260</v>
      </c>
      <c r="B98" s="18" t="s">
        <v>261</v>
      </c>
      <c r="C98" s="18" t="s">
        <v>262</v>
      </c>
      <c r="D98" s="18" t="s">
        <v>263</v>
      </c>
      <c r="E98" s="18" t="s">
        <v>264</v>
      </c>
      <c r="F98" s="19" t="s">
        <v>265</v>
      </c>
    </row>
    <row r="99" spans="1:6" ht="20.25" customHeight="1" x14ac:dyDescent="0.25">
      <c r="A99" s="396" t="s">
        <v>901</v>
      </c>
      <c r="B99" s="27" t="s">
        <v>884</v>
      </c>
      <c r="C99" s="29">
        <v>141800</v>
      </c>
      <c r="D99" s="30">
        <v>131874</v>
      </c>
      <c r="E99" s="26">
        <f t="shared" ref="E99:E103" si="8">1-D99/C99</f>
        <v>7.0000000000000007E-2</v>
      </c>
      <c r="F99" s="296" t="s">
        <v>1534</v>
      </c>
    </row>
    <row r="100" spans="1:6" ht="20.25" customHeight="1" x14ac:dyDescent="0.25">
      <c r="A100" s="396"/>
      <c r="B100" s="27" t="s">
        <v>885</v>
      </c>
      <c r="C100" s="29">
        <v>149800</v>
      </c>
      <c r="D100" s="30">
        <v>139314</v>
      </c>
      <c r="E100" s="26">
        <f t="shared" si="8"/>
        <v>7.0000000000000007E-2</v>
      </c>
      <c r="F100" s="296"/>
    </row>
    <row r="101" spans="1:6" ht="20.25" customHeight="1" x14ac:dyDescent="0.25">
      <c r="A101" s="396"/>
      <c r="B101" s="27" t="s">
        <v>902</v>
      </c>
      <c r="C101" s="29">
        <v>156800</v>
      </c>
      <c r="D101" s="30">
        <v>145824</v>
      </c>
      <c r="E101" s="26">
        <f t="shared" si="8"/>
        <v>7.0000000000000007E-2</v>
      </c>
      <c r="F101" s="296"/>
    </row>
    <row r="102" spans="1:6" ht="20.25" customHeight="1" x14ac:dyDescent="0.25">
      <c r="A102" s="396"/>
      <c r="B102" s="27" t="s">
        <v>894</v>
      </c>
      <c r="C102" s="29">
        <v>158800</v>
      </c>
      <c r="D102" s="30">
        <v>147684</v>
      </c>
      <c r="E102" s="26">
        <f t="shared" si="8"/>
        <v>7.0000000000000007E-2</v>
      </c>
      <c r="F102" s="296"/>
    </row>
    <row r="103" spans="1:6" ht="20.25" customHeight="1" x14ac:dyDescent="0.25">
      <c r="A103" s="396"/>
      <c r="B103" s="27" t="s">
        <v>903</v>
      </c>
      <c r="C103" s="29">
        <v>168800</v>
      </c>
      <c r="D103" s="30">
        <v>156984</v>
      </c>
      <c r="E103" s="26">
        <f t="shared" si="8"/>
        <v>7.0000000000000007E-2</v>
      </c>
      <c r="F103" s="296"/>
    </row>
    <row r="104" spans="1:6" ht="20.25" customHeight="1" x14ac:dyDescent="0.25">
      <c r="A104" s="396"/>
      <c r="B104" s="27" t="s">
        <v>904</v>
      </c>
      <c r="C104" s="29">
        <v>159800</v>
      </c>
      <c r="D104" s="30">
        <v>148614</v>
      </c>
      <c r="E104" s="26">
        <v>7.0000000000000007E-2</v>
      </c>
      <c r="F104" s="296"/>
    </row>
    <row r="105" spans="1:6" ht="20.25" customHeight="1" x14ac:dyDescent="0.25">
      <c r="A105" s="396"/>
      <c r="B105" s="27" t="s">
        <v>905</v>
      </c>
      <c r="C105" s="29">
        <v>169800</v>
      </c>
      <c r="D105" s="30">
        <v>157914</v>
      </c>
      <c r="E105" s="26">
        <v>7.0000000000000007E-2</v>
      </c>
      <c r="F105" s="296"/>
    </row>
    <row r="106" spans="1:6" ht="20.25" customHeight="1" x14ac:dyDescent="0.25">
      <c r="A106" s="396"/>
      <c r="B106" s="27" t="s">
        <v>906</v>
      </c>
      <c r="C106" s="29">
        <v>179800</v>
      </c>
      <c r="D106" s="30">
        <v>167214</v>
      </c>
      <c r="E106" s="26">
        <v>7.0000000000000007E-2</v>
      </c>
      <c r="F106" s="296"/>
    </row>
    <row r="107" spans="1:6" ht="59" customHeight="1" x14ac:dyDescent="0.25">
      <c r="A107" s="396"/>
      <c r="B107" s="308" t="s">
        <v>907</v>
      </c>
      <c r="C107" s="308"/>
      <c r="D107" s="308"/>
      <c r="E107" s="308"/>
      <c r="F107" s="296"/>
    </row>
    <row r="108" spans="1:6" ht="20.25" customHeight="1" x14ac:dyDescent="0.25">
      <c r="A108" s="25" t="s">
        <v>260</v>
      </c>
      <c r="B108" s="18" t="s">
        <v>261</v>
      </c>
      <c r="C108" s="18" t="s">
        <v>262</v>
      </c>
      <c r="D108" s="18" t="s">
        <v>263</v>
      </c>
      <c r="E108" s="18" t="s">
        <v>264</v>
      </c>
      <c r="F108" s="19" t="s">
        <v>265</v>
      </c>
    </row>
    <row r="109" spans="1:6" ht="20.25" customHeight="1" x14ac:dyDescent="0.25">
      <c r="A109" s="396" t="s">
        <v>908</v>
      </c>
      <c r="B109" s="27" t="s">
        <v>909</v>
      </c>
      <c r="C109" s="29">
        <v>116800</v>
      </c>
      <c r="D109" s="30">
        <v>108624</v>
      </c>
      <c r="E109" s="26">
        <f t="shared" ref="E109:E111" si="9">1-D109/C109</f>
        <v>7.0000000000000007E-2</v>
      </c>
      <c r="F109" s="296" t="s">
        <v>1534</v>
      </c>
    </row>
    <row r="110" spans="1:6" ht="20.25" customHeight="1" x14ac:dyDescent="0.25">
      <c r="A110" s="396"/>
      <c r="B110" s="27" t="s">
        <v>910</v>
      </c>
      <c r="C110" s="29">
        <v>122800</v>
      </c>
      <c r="D110" s="30">
        <v>114204</v>
      </c>
      <c r="E110" s="26">
        <f t="shared" si="9"/>
        <v>7.0000000000000007E-2</v>
      </c>
      <c r="F110" s="296"/>
    </row>
    <row r="111" spans="1:6" ht="20.25" customHeight="1" x14ac:dyDescent="0.25">
      <c r="A111" s="396"/>
      <c r="B111" s="27" t="s">
        <v>911</v>
      </c>
      <c r="C111" s="29">
        <v>128800</v>
      </c>
      <c r="D111" s="30">
        <v>119784</v>
      </c>
      <c r="E111" s="26">
        <f t="shared" si="9"/>
        <v>7.0000000000000007E-2</v>
      </c>
      <c r="F111" s="296"/>
    </row>
    <row r="112" spans="1:6" ht="44" customHeight="1" x14ac:dyDescent="0.25">
      <c r="A112" s="396"/>
      <c r="B112" s="308" t="s">
        <v>912</v>
      </c>
      <c r="C112" s="308"/>
      <c r="D112" s="308"/>
      <c r="E112" s="308"/>
      <c r="F112" s="296"/>
    </row>
    <row r="113" spans="1:6" ht="20.25" customHeight="1" x14ac:dyDescent="0.25">
      <c r="A113" s="25" t="s">
        <v>260</v>
      </c>
      <c r="B113" s="18" t="s">
        <v>261</v>
      </c>
      <c r="C113" s="18" t="s">
        <v>262</v>
      </c>
      <c r="D113" s="18" t="s">
        <v>263</v>
      </c>
      <c r="E113" s="18" t="s">
        <v>264</v>
      </c>
      <c r="F113" s="19" t="s">
        <v>265</v>
      </c>
    </row>
    <row r="114" spans="1:6" ht="20.25" customHeight="1" x14ac:dyDescent="0.25">
      <c r="A114" s="396" t="s">
        <v>913</v>
      </c>
      <c r="B114" s="27" t="s">
        <v>914</v>
      </c>
      <c r="C114" s="29">
        <v>131800</v>
      </c>
      <c r="D114" s="30">
        <v>122574</v>
      </c>
      <c r="E114" s="26">
        <f t="shared" ref="E114:E116" si="10">1-D114/C114</f>
        <v>7.0000000000000007E-2</v>
      </c>
      <c r="F114" s="296" t="s">
        <v>1534</v>
      </c>
    </row>
    <row r="115" spans="1:6" ht="20.25" customHeight="1" x14ac:dyDescent="0.25">
      <c r="A115" s="396"/>
      <c r="B115" s="27" t="s">
        <v>915</v>
      </c>
      <c r="C115" s="29">
        <v>137800</v>
      </c>
      <c r="D115" s="30">
        <v>128154</v>
      </c>
      <c r="E115" s="26">
        <f t="shared" si="10"/>
        <v>7.0000000000000007E-2</v>
      </c>
      <c r="F115" s="296"/>
    </row>
    <row r="116" spans="1:6" ht="20.25" customHeight="1" x14ac:dyDescent="0.25">
      <c r="A116" s="396"/>
      <c r="B116" s="27" t="s">
        <v>916</v>
      </c>
      <c r="C116" s="29">
        <v>155800</v>
      </c>
      <c r="D116" s="30">
        <v>144894</v>
      </c>
      <c r="E116" s="26">
        <f t="shared" si="10"/>
        <v>7.0000000000000007E-2</v>
      </c>
      <c r="F116" s="296"/>
    </row>
    <row r="117" spans="1:6" ht="47" customHeight="1" x14ac:dyDescent="0.25">
      <c r="A117" s="396"/>
      <c r="B117" s="308" t="s">
        <v>917</v>
      </c>
      <c r="C117" s="308"/>
      <c r="D117" s="308"/>
      <c r="E117" s="308"/>
      <c r="F117" s="296"/>
    </row>
    <row r="118" spans="1:6" ht="20.25" customHeight="1" x14ac:dyDescent="0.25">
      <c r="A118" s="25" t="s">
        <v>260</v>
      </c>
      <c r="B118" s="18" t="s">
        <v>261</v>
      </c>
      <c r="C118" s="18" t="s">
        <v>262</v>
      </c>
      <c r="D118" s="18" t="s">
        <v>263</v>
      </c>
      <c r="E118" s="18" t="s">
        <v>264</v>
      </c>
      <c r="F118" s="19" t="s">
        <v>265</v>
      </c>
    </row>
    <row r="119" spans="1:6" ht="20.25" customHeight="1" x14ac:dyDescent="0.25">
      <c r="A119" s="397" t="s">
        <v>918</v>
      </c>
      <c r="B119" s="27" t="s">
        <v>919</v>
      </c>
      <c r="C119" s="29">
        <v>199800</v>
      </c>
      <c r="D119" s="30">
        <v>191808</v>
      </c>
      <c r="E119" s="26">
        <f t="shared" ref="E119:E123" si="11">1-D119/C119</f>
        <v>0.04</v>
      </c>
      <c r="F119" s="296" t="s">
        <v>1534</v>
      </c>
    </row>
    <row r="120" spans="1:6" ht="20.25" customHeight="1" x14ac:dyDescent="0.25">
      <c r="A120" s="398"/>
      <c r="B120" s="27" t="s">
        <v>920</v>
      </c>
      <c r="C120" s="29">
        <v>229800</v>
      </c>
      <c r="D120" s="30">
        <v>220608</v>
      </c>
      <c r="E120" s="26">
        <f t="shared" si="11"/>
        <v>0.04</v>
      </c>
      <c r="F120" s="296"/>
    </row>
    <row r="121" spans="1:6" ht="20.25" customHeight="1" x14ac:dyDescent="0.25">
      <c r="A121" s="398"/>
      <c r="B121" s="27" t="s">
        <v>921</v>
      </c>
      <c r="C121" s="29">
        <v>249800</v>
      </c>
      <c r="D121" s="30">
        <v>239808</v>
      </c>
      <c r="E121" s="26">
        <f t="shared" si="11"/>
        <v>0.04</v>
      </c>
      <c r="F121" s="296"/>
    </row>
    <row r="122" spans="1:6" ht="20.25" customHeight="1" x14ac:dyDescent="0.25">
      <c r="A122" s="398"/>
      <c r="B122" s="27" t="s">
        <v>922</v>
      </c>
      <c r="C122" s="29">
        <v>268800</v>
      </c>
      <c r="D122" s="30">
        <v>258048</v>
      </c>
      <c r="E122" s="26">
        <f t="shared" si="11"/>
        <v>0.04</v>
      </c>
      <c r="F122" s="296"/>
    </row>
    <row r="123" spans="1:6" ht="20.25" customHeight="1" x14ac:dyDescent="0.25">
      <c r="A123" s="398"/>
      <c r="B123" s="27" t="s">
        <v>923</v>
      </c>
      <c r="C123" s="29">
        <v>284800</v>
      </c>
      <c r="D123" s="30">
        <v>273408</v>
      </c>
      <c r="E123" s="26">
        <f t="shared" si="11"/>
        <v>0.04</v>
      </c>
      <c r="F123" s="296"/>
    </row>
    <row r="124" spans="1:6" ht="63" customHeight="1" x14ac:dyDescent="0.25">
      <c r="A124" s="399"/>
      <c r="B124" s="308" t="s">
        <v>924</v>
      </c>
      <c r="C124" s="308"/>
      <c r="D124" s="308"/>
      <c r="E124" s="308"/>
      <c r="F124" s="296"/>
    </row>
    <row r="125" spans="1:6" ht="20.25" customHeight="1" x14ac:dyDescent="0.3">
      <c r="A125" s="403" t="s">
        <v>349</v>
      </c>
      <c r="B125" s="404"/>
      <c r="C125" s="404"/>
      <c r="D125" s="404"/>
      <c r="E125" s="404"/>
      <c r="F125" s="404"/>
    </row>
    <row r="126" spans="1:6" ht="20.25" hidden="1" customHeight="1" x14ac:dyDescent="0.25"/>
    <row r="127" spans="1:6" ht="20.25" hidden="1" customHeight="1" x14ac:dyDescent="0.25"/>
    <row r="128" spans="1:6" ht="46.5" hidden="1" customHeight="1" x14ac:dyDescent="0.25"/>
    <row r="129" ht="20.25" hidden="1" customHeight="1" x14ac:dyDescent="0.25"/>
    <row r="130" ht="20.25" hidden="1" customHeight="1" x14ac:dyDescent="0.25"/>
    <row r="131" ht="20.25" hidden="1" customHeight="1" x14ac:dyDescent="0.25"/>
    <row r="132" ht="20.25" hidden="1" customHeight="1" x14ac:dyDescent="0.25"/>
    <row r="133" ht="20.25" hidden="1" customHeight="1" x14ac:dyDescent="0.25"/>
    <row r="134" ht="20.25" hidden="1" customHeight="1" x14ac:dyDescent="0.25"/>
    <row r="135" ht="20.25" hidden="1" customHeight="1" x14ac:dyDescent="0.25"/>
    <row r="136" ht="20.25" hidden="1" customHeight="1" x14ac:dyDescent="0.25"/>
    <row r="137" ht="20.25" hidden="1" customHeight="1" x14ac:dyDescent="0.25"/>
    <row r="138" ht="20.25" hidden="1" customHeight="1" x14ac:dyDescent="0.25"/>
    <row r="139" ht="20.25" hidden="1" customHeight="1" x14ac:dyDescent="0.25"/>
    <row r="140" ht="20.25" hidden="1" customHeight="1" x14ac:dyDescent="0.25"/>
    <row r="141" ht="20.25" hidden="1" customHeight="1" x14ac:dyDescent="0.25"/>
    <row r="142" ht="20.25" hidden="1" customHeight="1" x14ac:dyDescent="0.25"/>
    <row r="143" ht="20.25" hidden="1" customHeight="1" x14ac:dyDescent="0.25"/>
    <row r="144" ht="20.25" hidden="1" customHeight="1" x14ac:dyDescent="0.25"/>
    <row r="145" ht="20.25" hidden="1" customHeight="1" x14ac:dyDescent="0.25"/>
    <row r="146" ht="20.25" hidden="1" customHeight="1" x14ac:dyDescent="0.25"/>
    <row r="147" ht="20.25" hidden="1" customHeight="1" x14ac:dyDescent="0.25"/>
    <row r="148" ht="20.25" hidden="1" customHeight="1" x14ac:dyDescent="0.25"/>
    <row r="149" ht="20.25" hidden="1" customHeight="1" x14ac:dyDescent="0.25"/>
    <row r="150" ht="20.25" hidden="1" customHeight="1" x14ac:dyDescent="0.25"/>
    <row r="151" ht="20.25" hidden="1" customHeight="1" x14ac:dyDescent="0.25"/>
    <row r="152" ht="20.25" hidden="1" customHeight="1" x14ac:dyDescent="0.25"/>
    <row r="153" ht="20.25" hidden="1" customHeight="1" x14ac:dyDescent="0.25"/>
    <row r="154" ht="20.25" hidden="1" customHeight="1" x14ac:dyDescent="0.25"/>
    <row r="155" ht="20.25" hidden="1" customHeight="1" x14ac:dyDescent="0.25"/>
    <row r="156" ht="20.25" hidden="1" customHeight="1" x14ac:dyDescent="0.25"/>
    <row r="157" ht="20.25" hidden="1" customHeight="1" x14ac:dyDescent="0.25"/>
    <row r="158" ht="48" hidden="1" customHeight="1" x14ac:dyDescent="0.25"/>
    <row r="159" ht="14.25" hidden="1" customHeight="1" x14ac:dyDescent="0.25"/>
  </sheetData>
  <mergeCells count="51">
    <mergeCell ref="B7:E7"/>
    <mergeCell ref="B15:E15"/>
    <mergeCell ref="B21:E21"/>
    <mergeCell ref="A22:F22"/>
    <mergeCell ref="A25:F25"/>
    <mergeCell ref="B78:E78"/>
    <mergeCell ref="B86:E86"/>
    <mergeCell ref="B97:E97"/>
    <mergeCell ref="B107:E107"/>
    <mergeCell ref="A26:F26"/>
    <mergeCell ref="B33:E33"/>
    <mergeCell ref="B43:E43"/>
    <mergeCell ref="B51:E51"/>
    <mergeCell ref="B59:E59"/>
    <mergeCell ref="F80:F86"/>
    <mergeCell ref="F88:F97"/>
    <mergeCell ref="F99:F107"/>
    <mergeCell ref="F61:F70"/>
    <mergeCell ref="F72:F78"/>
    <mergeCell ref="B117:E117"/>
    <mergeCell ref="B124:E124"/>
    <mergeCell ref="A125:F125"/>
    <mergeCell ref="A6:A7"/>
    <mergeCell ref="A9:A15"/>
    <mergeCell ref="A17:A21"/>
    <mergeCell ref="A28:A33"/>
    <mergeCell ref="A35:A43"/>
    <mergeCell ref="A45:A51"/>
    <mergeCell ref="A53:A59"/>
    <mergeCell ref="A61:A70"/>
    <mergeCell ref="A72:A78"/>
    <mergeCell ref="A80:A86"/>
    <mergeCell ref="A88:A97"/>
    <mergeCell ref="A99:A107"/>
    <mergeCell ref="B70:E70"/>
    <mergeCell ref="F109:F112"/>
    <mergeCell ref="B112:E112"/>
    <mergeCell ref="F114:F117"/>
    <mergeCell ref="F119:F124"/>
    <mergeCell ref="A1:F5"/>
    <mergeCell ref="A23:F24"/>
    <mergeCell ref="A109:A112"/>
    <mergeCell ref="A114:A117"/>
    <mergeCell ref="A119:A124"/>
    <mergeCell ref="F6:F7"/>
    <mergeCell ref="F9:F14"/>
    <mergeCell ref="F17:F20"/>
    <mergeCell ref="F28:F33"/>
    <mergeCell ref="F35:F43"/>
    <mergeCell ref="F45:F51"/>
    <mergeCell ref="F53:F59"/>
  </mergeCells>
  <phoneticPr fontId="30" type="noConversion"/>
  <pageMargins left="0.27986111111111101" right="0.11944444444444401" top="0.27986111111111101" bottom="0.41944444444444401" header="0.15972222222222199" footer="0.26944444444444399"/>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7993408001953185"/>
  </sheetPr>
  <dimension ref="A1:F117"/>
  <sheetViews>
    <sheetView workbookViewId="0">
      <pane activePane="bottomRight" state="frozen"/>
      <selection sqref="A1:F5"/>
    </sheetView>
  </sheetViews>
  <sheetFormatPr defaultColWidth="0" defaultRowHeight="16.5" zeroHeight="1" x14ac:dyDescent="0.25"/>
  <cols>
    <col min="1" max="1" width="13.83203125" style="34" customWidth="1"/>
    <col min="2" max="2" width="54.58203125" style="34" customWidth="1"/>
    <col min="3" max="5" width="13.83203125" style="34" customWidth="1"/>
    <col min="6" max="6" width="17.58203125" style="34" customWidth="1"/>
    <col min="7" max="16384" width="8" style="34" hidden="1"/>
  </cols>
  <sheetData>
    <row r="1" spans="1:6" ht="18.649999999999999" customHeight="1" x14ac:dyDescent="0.25">
      <c r="A1" s="387" t="s">
        <v>925</v>
      </c>
      <c r="B1" s="388"/>
      <c r="C1" s="388"/>
      <c r="D1" s="388"/>
      <c r="E1" s="388"/>
      <c r="F1" s="389"/>
    </row>
    <row r="2" spans="1:6" ht="18.649999999999999" customHeight="1" x14ac:dyDescent="0.25">
      <c r="A2" s="390"/>
      <c r="B2" s="391"/>
      <c r="C2" s="391"/>
      <c r="D2" s="391"/>
      <c r="E2" s="391"/>
      <c r="F2" s="392"/>
    </row>
    <row r="3" spans="1:6" ht="18.649999999999999" customHeight="1" x14ac:dyDescent="0.25">
      <c r="A3" s="390"/>
      <c r="B3" s="391"/>
      <c r="C3" s="391"/>
      <c r="D3" s="391"/>
      <c r="E3" s="391"/>
      <c r="F3" s="392"/>
    </row>
    <row r="4" spans="1:6" ht="18.649999999999999" customHeight="1" x14ac:dyDescent="0.25">
      <c r="A4" s="390"/>
      <c r="B4" s="391"/>
      <c r="C4" s="391"/>
      <c r="D4" s="391"/>
      <c r="E4" s="391"/>
      <c r="F4" s="392"/>
    </row>
    <row r="5" spans="1:6" ht="18.649999999999999" customHeight="1" x14ac:dyDescent="0.25">
      <c r="A5" s="390"/>
      <c r="B5" s="391"/>
      <c r="C5" s="391"/>
      <c r="D5" s="391"/>
      <c r="E5" s="391"/>
      <c r="F5" s="392"/>
    </row>
    <row r="6" spans="1:6" ht="9" customHeight="1" x14ac:dyDescent="0.25">
      <c r="A6" s="393" t="s">
        <v>926</v>
      </c>
      <c r="B6" s="394"/>
      <c r="C6" s="394"/>
      <c r="D6" s="394"/>
      <c r="E6" s="394"/>
      <c r="F6" s="395"/>
    </row>
    <row r="7" spans="1:6" ht="10" customHeight="1" x14ac:dyDescent="0.25">
      <c r="A7" s="393"/>
      <c r="B7" s="394"/>
      <c r="C7" s="394"/>
      <c r="D7" s="394"/>
      <c r="E7" s="394"/>
      <c r="F7" s="395"/>
    </row>
    <row r="8" spans="1:6" ht="4.5" customHeight="1" x14ac:dyDescent="0.35">
      <c r="A8" s="420"/>
      <c r="B8" s="421"/>
      <c r="C8" s="421"/>
      <c r="D8" s="421"/>
      <c r="E8" s="421"/>
      <c r="F8" s="422"/>
    </row>
    <row r="9" spans="1:6" ht="14.25" customHeight="1" x14ac:dyDescent="0.35">
      <c r="A9" s="15"/>
      <c r="B9" s="16"/>
      <c r="C9" s="16"/>
      <c r="D9" s="16"/>
      <c r="E9" s="16"/>
      <c r="F9" s="17"/>
    </row>
    <row r="10" spans="1:6" ht="20.25" customHeight="1" x14ac:dyDescent="0.25">
      <c r="A10" s="18" t="s">
        <v>260</v>
      </c>
      <c r="B10" s="18" t="s">
        <v>261</v>
      </c>
      <c r="C10" s="18" t="s">
        <v>262</v>
      </c>
      <c r="D10" s="18" t="s">
        <v>263</v>
      </c>
      <c r="E10" s="18" t="s">
        <v>264</v>
      </c>
      <c r="F10" s="19" t="s">
        <v>265</v>
      </c>
    </row>
    <row r="11" spans="1:6" ht="20.25" customHeight="1" x14ac:dyDescent="0.25">
      <c r="A11" s="289" t="s">
        <v>927</v>
      </c>
      <c r="B11" s="27" t="s">
        <v>928</v>
      </c>
      <c r="C11" s="29">
        <v>299800</v>
      </c>
      <c r="D11" s="22">
        <v>260826</v>
      </c>
      <c r="E11" s="10">
        <f t="shared" ref="E11:E16" si="0">1-D11/C11</f>
        <v>0.13</v>
      </c>
      <c r="F11" s="296" t="s">
        <v>1532</v>
      </c>
    </row>
    <row r="12" spans="1:6" ht="20.25" customHeight="1" x14ac:dyDescent="0.25">
      <c r="A12" s="411"/>
      <c r="B12" s="27" t="s">
        <v>929</v>
      </c>
      <c r="C12" s="29">
        <v>324800</v>
      </c>
      <c r="D12" s="22">
        <v>282576</v>
      </c>
      <c r="E12" s="10">
        <f t="shared" si="0"/>
        <v>0.13</v>
      </c>
      <c r="F12" s="321"/>
    </row>
    <row r="13" spans="1:6" ht="20.25" customHeight="1" x14ac:dyDescent="0.25">
      <c r="A13" s="411"/>
      <c r="B13" s="27" t="s">
        <v>930</v>
      </c>
      <c r="C13" s="29">
        <v>335800</v>
      </c>
      <c r="D13" s="22">
        <v>292146</v>
      </c>
      <c r="E13" s="10">
        <f t="shared" si="0"/>
        <v>0.13</v>
      </c>
      <c r="F13" s="321"/>
    </row>
    <row r="14" spans="1:6" ht="20.25" customHeight="1" x14ac:dyDescent="0.25">
      <c r="A14" s="411"/>
      <c r="B14" s="27" t="s">
        <v>931</v>
      </c>
      <c r="C14" s="29">
        <v>349800</v>
      </c>
      <c r="D14" s="22">
        <v>304326</v>
      </c>
      <c r="E14" s="10">
        <f t="shared" si="0"/>
        <v>0.13</v>
      </c>
      <c r="F14" s="321"/>
    </row>
    <row r="15" spans="1:6" ht="20.25" customHeight="1" x14ac:dyDescent="0.25">
      <c r="A15" s="411"/>
      <c r="B15" s="27" t="s">
        <v>932</v>
      </c>
      <c r="C15" s="29">
        <v>359800</v>
      </c>
      <c r="D15" s="22">
        <v>313026</v>
      </c>
      <c r="E15" s="10">
        <f t="shared" si="0"/>
        <v>0.13</v>
      </c>
      <c r="F15" s="321"/>
    </row>
    <row r="16" spans="1:6" ht="20.25" customHeight="1" x14ac:dyDescent="0.25">
      <c r="A16" s="411"/>
      <c r="B16" s="27" t="s">
        <v>933</v>
      </c>
      <c r="C16" s="29">
        <v>359800</v>
      </c>
      <c r="D16" s="22">
        <v>313026</v>
      </c>
      <c r="E16" s="10">
        <f t="shared" si="0"/>
        <v>0.13</v>
      </c>
      <c r="F16" s="321"/>
    </row>
    <row r="17" spans="1:6" ht="20.25" customHeight="1" x14ac:dyDescent="0.25">
      <c r="A17" s="411"/>
      <c r="B17" s="27" t="s">
        <v>934</v>
      </c>
      <c r="C17" s="29">
        <v>364800</v>
      </c>
      <c r="D17" s="22">
        <v>317376</v>
      </c>
      <c r="E17" s="10">
        <f>1-D17/C17</f>
        <v>0.13</v>
      </c>
      <c r="F17" s="321"/>
    </row>
    <row r="18" spans="1:6" ht="20.25" customHeight="1" x14ac:dyDescent="0.25">
      <c r="A18" s="411"/>
      <c r="B18" s="27" t="s">
        <v>935</v>
      </c>
      <c r="C18" s="29">
        <v>369800</v>
      </c>
      <c r="D18" s="22">
        <v>321726</v>
      </c>
      <c r="E18" s="10">
        <f>1-D18/C18</f>
        <v>0.13</v>
      </c>
      <c r="F18" s="321"/>
    </row>
    <row r="19" spans="1:6" ht="20.25" customHeight="1" x14ac:dyDescent="0.25">
      <c r="A19" s="411"/>
      <c r="B19" s="27" t="s">
        <v>936</v>
      </c>
      <c r="C19" s="29">
        <v>369800</v>
      </c>
      <c r="D19" s="22">
        <v>321726</v>
      </c>
      <c r="E19" s="10">
        <f>1-D19/C19</f>
        <v>0.13</v>
      </c>
      <c r="F19" s="321"/>
    </row>
    <row r="20" spans="1:6" ht="20.25" customHeight="1" x14ac:dyDescent="0.25">
      <c r="A20" s="411"/>
      <c r="B20" s="27" t="s">
        <v>937</v>
      </c>
      <c r="C20" s="29">
        <v>393800</v>
      </c>
      <c r="D20" s="22">
        <v>342606</v>
      </c>
      <c r="E20" s="10">
        <f>1-D20/C20</f>
        <v>0.13</v>
      </c>
      <c r="F20" s="321"/>
    </row>
    <row r="21" spans="1:6" ht="45.75" customHeight="1" x14ac:dyDescent="0.25">
      <c r="A21" s="411"/>
      <c r="B21" s="308" t="s">
        <v>938</v>
      </c>
      <c r="C21" s="412"/>
      <c r="D21" s="412"/>
      <c r="E21" s="412"/>
      <c r="F21" s="321"/>
    </row>
    <row r="22" spans="1:6" ht="26.25" customHeight="1" x14ac:dyDescent="0.25">
      <c r="A22" s="25" t="s">
        <v>260</v>
      </c>
      <c r="B22" s="18" t="s">
        <v>261</v>
      </c>
      <c r="C22" s="18" t="s">
        <v>262</v>
      </c>
      <c r="D22" s="18" t="s">
        <v>263</v>
      </c>
      <c r="E22" s="18" t="s">
        <v>264</v>
      </c>
      <c r="F22" s="19" t="s">
        <v>265</v>
      </c>
    </row>
    <row r="23" spans="1:6" ht="20.25" customHeight="1" x14ac:dyDescent="0.25">
      <c r="A23" s="396" t="s">
        <v>939</v>
      </c>
      <c r="B23" s="27" t="s">
        <v>940</v>
      </c>
      <c r="C23" s="29">
        <v>249800</v>
      </c>
      <c r="D23" s="22">
        <v>217326</v>
      </c>
      <c r="E23" s="10">
        <f>1-D23/C23</f>
        <v>0.13</v>
      </c>
      <c r="F23" s="296" t="s">
        <v>1532</v>
      </c>
    </row>
    <row r="24" spans="1:6" ht="20.25" customHeight="1" x14ac:dyDescent="0.25">
      <c r="A24" s="396"/>
      <c r="B24" s="27" t="s">
        <v>941</v>
      </c>
      <c r="C24" s="29">
        <v>257800</v>
      </c>
      <c r="D24" s="22">
        <v>224286</v>
      </c>
      <c r="E24" s="10">
        <f t="shared" ref="E24:E31" si="1">1-D24/C24</f>
        <v>0.13</v>
      </c>
      <c r="F24" s="296"/>
    </row>
    <row r="25" spans="1:6" ht="20.25" customHeight="1" x14ac:dyDescent="0.25">
      <c r="A25" s="396"/>
      <c r="B25" s="27" t="s">
        <v>942</v>
      </c>
      <c r="C25" s="29">
        <v>288800</v>
      </c>
      <c r="D25" s="22">
        <v>251256</v>
      </c>
      <c r="E25" s="10">
        <f t="shared" si="1"/>
        <v>0.13</v>
      </c>
      <c r="F25" s="296"/>
    </row>
    <row r="26" spans="1:6" ht="20.25" customHeight="1" x14ac:dyDescent="0.25">
      <c r="A26" s="396"/>
      <c r="B26" s="27" t="s">
        <v>943</v>
      </c>
      <c r="C26" s="29">
        <v>268800</v>
      </c>
      <c r="D26" s="22">
        <v>233856</v>
      </c>
      <c r="E26" s="10">
        <f t="shared" si="1"/>
        <v>0.13</v>
      </c>
      <c r="F26" s="296"/>
    </row>
    <row r="27" spans="1:6" ht="20.25" customHeight="1" x14ac:dyDescent="0.25">
      <c r="A27" s="396"/>
      <c r="B27" s="27" t="s">
        <v>944</v>
      </c>
      <c r="C27" s="29">
        <v>299800</v>
      </c>
      <c r="D27" s="22">
        <v>260826</v>
      </c>
      <c r="E27" s="10">
        <f t="shared" si="1"/>
        <v>0.13</v>
      </c>
      <c r="F27" s="296"/>
    </row>
    <row r="28" spans="1:6" ht="20.25" customHeight="1" x14ac:dyDescent="0.25">
      <c r="A28" s="396"/>
      <c r="B28" s="27" t="s">
        <v>945</v>
      </c>
      <c r="C28" s="29">
        <v>309800</v>
      </c>
      <c r="D28" s="22">
        <v>269526</v>
      </c>
      <c r="E28" s="10">
        <f t="shared" si="1"/>
        <v>0.13</v>
      </c>
      <c r="F28" s="296"/>
    </row>
    <row r="29" spans="1:6" ht="20.25" customHeight="1" x14ac:dyDescent="0.25">
      <c r="A29" s="396"/>
      <c r="B29" s="27" t="s">
        <v>946</v>
      </c>
      <c r="C29" s="29">
        <v>325800</v>
      </c>
      <c r="D29" s="22">
        <v>283446</v>
      </c>
      <c r="E29" s="10">
        <f t="shared" si="1"/>
        <v>0.13</v>
      </c>
      <c r="F29" s="296"/>
    </row>
    <row r="30" spans="1:6" ht="20.25" customHeight="1" x14ac:dyDescent="0.25">
      <c r="A30" s="396"/>
      <c r="B30" s="27" t="s">
        <v>947</v>
      </c>
      <c r="C30" s="29">
        <v>284800</v>
      </c>
      <c r="D30" s="22">
        <v>247776</v>
      </c>
      <c r="E30" s="10">
        <f t="shared" si="1"/>
        <v>0.13</v>
      </c>
      <c r="F30" s="296"/>
    </row>
    <row r="31" spans="1:6" ht="20.25" customHeight="1" x14ac:dyDescent="0.25">
      <c r="A31" s="396"/>
      <c r="B31" s="27" t="s">
        <v>948</v>
      </c>
      <c r="C31" s="29">
        <v>295800</v>
      </c>
      <c r="D31" s="22">
        <v>257346</v>
      </c>
      <c r="E31" s="10">
        <f t="shared" si="1"/>
        <v>0.13</v>
      </c>
      <c r="F31" s="296"/>
    </row>
    <row r="32" spans="1:6" ht="68.5" customHeight="1" x14ac:dyDescent="0.25">
      <c r="A32" s="396"/>
      <c r="B32" s="424" t="s">
        <v>949</v>
      </c>
      <c r="C32" s="424"/>
      <c r="D32" s="424"/>
      <c r="E32" s="424"/>
      <c r="F32" s="296"/>
    </row>
    <row r="33" spans="1:6" ht="20.25" customHeight="1" x14ac:dyDescent="0.25">
      <c r="A33" s="25" t="s">
        <v>260</v>
      </c>
      <c r="B33" s="18" t="s">
        <v>261</v>
      </c>
      <c r="C33" s="18" t="s">
        <v>262</v>
      </c>
      <c r="D33" s="18" t="s">
        <v>263</v>
      </c>
      <c r="E33" s="18" t="s">
        <v>264</v>
      </c>
      <c r="F33" s="19" t="s">
        <v>265</v>
      </c>
    </row>
    <row r="34" spans="1:6" ht="20.25" customHeight="1" x14ac:dyDescent="0.25">
      <c r="A34" s="396" t="s">
        <v>950</v>
      </c>
      <c r="B34" s="27" t="s">
        <v>877</v>
      </c>
      <c r="C34" s="29">
        <v>216800</v>
      </c>
      <c r="D34" s="30">
        <v>186448</v>
      </c>
      <c r="E34" s="10">
        <f t="shared" ref="E34:E43" si="2">1-D34/C34</f>
        <v>0.14000000000000001</v>
      </c>
      <c r="F34" s="296" t="s">
        <v>1534</v>
      </c>
    </row>
    <row r="35" spans="1:6" ht="20.25" customHeight="1" x14ac:dyDescent="0.25">
      <c r="A35" s="315"/>
      <c r="B35" s="27" t="s">
        <v>951</v>
      </c>
      <c r="C35" s="29">
        <v>228800</v>
      </c>
      <c r="D35" s="30">
        <v>196768</v>
      </c>
      <c r="E35" s="10">
        <f t="shared" si="2"/>
        <v>0.14000000000000001</v>
      </c>
      <c r="F35" s="297"/>
    </row>
    <row r="36" spans="1:6" ht="20.25" customHeight="1" x14ac:dyDescent="0.25">
      <c r="A36" s="315"/>
      <c r="B36" s="27" t="s">
        <v>952</v>
      </c>
      <c r="C36" s="29">
        <v>235800</v>
      </c>
      <c r="D36" s="30">
        <v>202788</v>
      </c>
      <c r="E36" s="10">
        <f t="shared" si="2"/>
        <v>0.14000000000000001</v>
      </c>
      <c r="F36" s="297"/>
    </row>
    <row r="37" spans="1:6" ht="20.25" customHeight="1" x14ac:dyDescent="0.25">
      <c r="A37" s="315"/>
      <c r="B37" s="27" t="s">
        <v>953</v>
      </c>
      <c r="C37" s="29">
        <v>241800</v>
      </c>
      <c r="D37" s="30">
        <v>207948</v>
      </c>
      <c r="E37" s="10">
        <f t="shared" si="2"/>
        <v>0.14000000000000001</v>
      </c>
      <c r="F37" s="297"/>
    </row>
    <row r="38" spans="1:6" ht="20.25" customHeight="1" x14ac:dyDescent="0.25">
      <c r="A38" s="315"/>
      <c r="B38" s="27" t="s">
        <v>954</v>
      </c>
      <c r="C38" s="29">
        <v>268800</v>
      </c>
      <c r="D38" s="30">
        <v>231168</v>
      </c>
      <c r="E38" s="10">
        <f t="shared" si="2"/>
        <v>0.14000000000000001</v>
      </c>
      <c r="F38" s="297"/>
    </row>
    <row r="39" spans="1:6" ht="20.25" customHeight="1" x14ac:dyDescent="0.25">
      <c r="A39" s="315"/>
      <c r="B39" s="27" t="s">
        <v>955</v>
      </c>
      <c r="C39" s="29">
        <v>246800</v>
      </c>
      <c r="D39" s="30">
        <v>212248</v>
      </c>
      <c r="E39" s="10">
        <f t="shared" si="2"/>
        <v>0.14000000000000001</v>
      </c>
      <c r="F39" s="297"/>
    </row>
    <row r="40" spans="1:6" ht="20.25" customHeight="1" x14ac:dyDescent="0.25">
      <c r="A40" s="315"/>
      <c r="B40" s="27" t="s">
        <v>956</v>
      </c>
      <c r="C40" s="29">
        <v>258800</v>
      </c>
      <c r="D40" s="30">
        <v>222568</v>
      </c>
      <c r="E40" s="10">
        <f t="shared" si="2"/>
        <v>0.14000000000000001</v>
      </c>
      <c r="F40" s="297"/>
    </row>
    <row r="41" spans="1:6" ht="20.25" customHeight="1" x14ac:dyDescent="0.25">
      <c r="A41" s="315"/>
      <c r="B41" s="27" t="s">
        <v>957</v>
      </c>
      <c r="C41" s="29">
        <v>265800</v>
      </c>
      <c r="D41" s="30">
        <v>228588</v>
      </c>
      <c r="E41" s="10">
        <f t="shared" si="2"/>
        <v>0.14000000000000001</v>
      </c>
      <c r="F41" s="297"/>
    </row>
    <row r="42" spans="1:6" ht="20.25" customHeight="1" x14ac:dyDescent="0.25">
      <c r="A42" s="315"/>
      <c r="B42" s="27" t="s">
        <v>958</v>
      </c>
      <c r="C42" s="29">
        <v>271800</v>
      </c>
      <c r="D42" s="30">
        <v>233748</v>
      </c>
      <c r="E42" s="10">
        <f t="shared" si="2"/>
        <v>0.14000000000000001</v>
      </c>
      <c r="F42" s="297"/>
    </row>
    <row r="43" spans="1:6" ht="20.25" customHeight="1" x14ac:dyDescent="0.25">
      <c r="A43" s="315"/>
      <c r="B43" s="27" t="s">
        <v>959</v>
      </c>
      <c r="C43" s="29">
        <v>303800</v>
      </c>
      <c r="D43" s="30">
        <v>261268</v>
      </c>
      <c r="E43" s="10">
        <f t="shared" si="2"/>
        <v>0.14000000000000001</v>
      </c>
      <c r="F43" s="297"/>
    </row>
    <row r="44" spans="1:6" ht="46.5" customHeight="1" x14ac:dyDescent="0.25">
      <c r="A44" s="315"/>
      <c r="B44" s="308" t="s">
        <v>960</v>
      </c>
      <c r="C44" s="423"/>
      <c r="D44" s="423"/>
      <c r="E44" s="423"/>
      <c r="F44" s="297"/>
    </row>
    <row r="45" spans="1:6" ht="20.25" customHeight="1" x14ac:dyDescent="0.25">
      <c r="A45" s="25" t="s">
        <v>260</v>
      </c>
      <c r="B45" s="18" t="s">
        <v>261</v>
      </c>
      <c r="C45" s="18" t="s">
        <v>262</v>
      </c>
      <c r="D45" s="18" t="s">
        <v>263</v>
      </c>
      <c r="E45" s="18" t="s">
        <v>264</v>
      </c>
      <c r="F45" s="19" t="s">
        <v>265</v>
      </c>
    </row>
    <row r="46" spans="1:6" ht="20.25" customHeight="1" x14ac:dyDescent="0.25">
      <c r="A46" s="396" t="s">
        <v>961</v>
      </c>
      <c r="B46" s="27" t="s">
        <v>962</v>
      </c>
      <c r="C46" s="29">
        <v>132800</v>
      </c>
      <c r="D46" s="30">
        <v>107568</v>
      </c>
      <c r="E46" s="10">
        <f t="shared" ref="E46:E54" si="3">1-D46/C46</f>
        <v>0.19</v>
      </c>
      <c r="F46" s="296" t="s">
        <v>1534</v>
      </c>
    </row>
    <row r="47" spans="1:6" ht="20.25" customHeight="1" x14ac:dyDescent="0.25">
      <c r="A47" s="396"/>
      <c r="B47" s="27" t="s">
        <v>963</v>
      </c>
      <c r="C47" s="29">
        <v>137800</v>
      </c>
      <c r="D47" s="30">
        <v>111618</v>
      </c>
      <c r="E47" s="10">
        <f t="shared" si="3"/>
        <v>0.19</v>
      </c>
      <c r="F47" s="296"/>
    </row>
    <row r="48" spans="1:6" ht="20.25" customHeight="1" x14ac:dyDescent="0.25">
      <c r="A48" s="396"/>
      <c r="B48" s="27" t="s">
        <v>964</v>
      </c>
      <c r="C48" s="29">
        <v>149800</v>
      </c>
      <c r="D48" s="30">
        <v>121338</v>
      </c>
      <c r="E48" s="10">
        <f t="shared" si="3"/>
        <v>0.19</v>
      </c>
      <c r="F48" s="296"/>
    </row>
    <row r="49" spans="1:6" ht="20.25" customHeight="1" x14ac:dyDescent="0.25">
      <c r="A49" s="396"/>
      <c r="B49" s="27" t="s">
        <v>965</v>
      </c>
      <c r="C49" s="29">
        <v>155800</v>
      </c>
      <c r="D49" s="30">
        <v>126198</v>
      </c>
      <c r="E49" s="10">
        <f t="shared" si="3"/>
        <v>0.19</v>
      </c>
      <c r="F49" s="296"/>
    </row>
    <row r="50" spans="1:6" ht="20.25" customHeight="1" x14ac:dyDescent="0.25">
      <c r="A50" s="396"/>
      <c r="B50" s="27" t="s">
        <v>966</v>
      </c>
      <c r="C50" s="29">
        <v>145800</v>
      </c>
      <c r="D50" s="30">
        <v>118098</v>
      </c>
      <c r="E50" s="10">
        <f t="shared" si="3"/>
        <v>0.19</v>
      </c>
      <c r="F50" s="296"/>
    </row>
    <row r="51" spans="1:6" ht="20.25" customHeight="1" x14ac:dyDescent="0.25">
      <c r="A51" s="396"/>
      <c r="B51" s="27" t="s">
        <v>967</v>
      </c>
      <c r="C51" s="29">
        <v>150800</v>
      </c>
      <c r="D51" s="30">
        <v>122148</v>
      </c>
      <c r="E51" s="10">
        <f t="shared" si="3"/>
        <v>0.19</v>
      </c>
      <c r="F51" s="296"/>
    </row>
    <row r="52" spans="1:6" ht="20.25" customHeight="1" x14ac:dyDescent="0.25">
      <c r="A52" s="396"/>
      <c r="B52" s="27" t="s">
        <v>968</v>
      </c>
      <c r="C52" s="29">
        <v>159800</v>
      </c>
      <c r="D52" s="30">
        <v>129438</v>
      </c>
      <c r="E52" s="10">
        <f t="shared" si="3"/>
        <v>0.19</v>
      </c>
      <c r="F52" s="296"/>
    </row>
    <row r="53" spans="1:6" ht="20.25" customHeight="1" x14ac:dyDescent="0.25">
      <c r="A53" s="396"/>
      <c r="B53" s="27" t="s">
        <v>969</v>
      </c>
      <c r="C53" s="29">
        <v>165800</v>
      </c>
      <c r="D53" s="30">
        <v>134298</v>
      </c>
      <c r="E53" s="10">
        <f t="shared" si="3"/>
        <v>0.19</v>
      </c>
      <c r="F53" s="296"/>
    </row>
    <row r="54" spans="1:6" ht="20.25" customHeight="1" x14ac:dyDescent="0.25">
      <c r="A54" s="396"/>
      <c r="B54" s="27" t="s">
        <v>970</v>
      </c>
      <c r="C54" s="29">
        <v>172800</v>
      </c>
      <c r="D54" s="30">
        <v>139968</v>
      </c>
      <c r="E54" s="10">
        <f t="shared" si="3"/>
        <v>0.19</v>
      </c>
      <c r="F54" s="296"/>
    </row>
    <row r="55" spans="1:6" ht="75" customHeight="1" x14ac:dyDescent="0.25">
      <c r="A55" s="396"/>
      <c r="B55" s="308" t="s">
        <v>971</v>
      </c>
      <c r="C55" s="308"/>
      <c r="D55" s="308"/>
      <c r="E55" s="308"/>
      <c r="F55" s="296"/>
    </row>
    <row r="56" spans="1:6" ht="20.25" customHeight="1" x14ac:dyDescent="0.25">
      <c r="A56" s="25" t="s">
        <v>260</v>
      </c>
      <c r="B56" s="18" t="s">
        <v>261</v>
      </c>
      <c r="C56" s="18" t="s">
        <v>262</v>
      </c>
      <c r="D56" s="18" t="s">
        <v>263</v>
      </c>
      <c r="E56" s="18" t="s">
        <v>264</v>
      </c>
      <c r="F56" s="19" t="s">
        <v>265</v>
      </c>
    </row>
    <row r="57" spans="1:6" ht="20.25" customHeight="1" x14ac:dyDescent="0.25">
      <c r="A57" s="396" t="s">
        <v>972</v>
      </c>
      <c r="B57" s="27" t="s">
        <v>973</v>
      </c>
      <c r="C57" s="29">
        <v>169800</v>
      </c>
      <c r="D57" s="30">
        <v>144330</v>
      </c>
      <c r="E57" s="10">
        <f t="shared" ref="E57:E65" si="4">1-D57/C57</f>
        <v>0.15</v>
      </c>
      <c r="F57" s="296" t="s">
        <v>1534</v>
      </c>
    </row>
    <row r="58" spans="1:6" ht="20.25" customHeight="1" x14ac:dyDescent="0.25">
      <c r="A58" s="396"/>
      <c r="B58" s="27" t="s">
        <v>974</v>
      </c>
      <c r="C58" s="29">
        <v>181800</v>
      </c>
      <c r="D58" s="30">
        <v>154530</v>
      </c>
      <c r="E58" s="10">
        <f t="shared" si="4"/>
        <v>0.15</v>
      </c>
      <c r="F58" s="296"/>
    </row>
    <row r="59" spans="1:6" ht="20.25" customHeight="1" x14ac:dyDescent="0.25">
      <c r="A59" s="396"/>
      <c r="B59" s="27" t="s">
        <v>975</v>
      </c>
      <c r="C59" s="29">
        <v>191800</v>
      </c>
      <c r="D59" s="30">
        <v>163030</v>
      </c>
      <c r="E59" s="10">
        <f t="shared" si="4"/>
        <v>0.15</v>
      </c>
      <c r="F59" s="296"/>
    </row>
    <row r="60" spans="1:6" ht="20.25" customHeight="1" x14ac:dyDescent="0.25">
      <c r="A60" s="396"/>
      <c r="B60" s="27" t="s">
        <v>976</v>
      </c>
      <c r="C60" s="29">
        <v>201800</v>
      </c>
      <c r="D60" s="30">
        <v>171530</v>
      </c>
      <c r="E60" s="10">
        <f t="shared" si="4"/>
        <v>0.15</v>
      </c>
      <c r="F60" s="296"/>
    </row>
    <row r="61" spans="1:6" ht="20.25" customHeight="1" x14ac:dyDescent="0.25">
      <c r="A61" s="396"/>
      <c r="B61" s="27" t="s">
        <v>977</v>
      </c>
      <c r="C61" s="29">
        <v>179800</v>
      </c>
      <c r="D61" s="30">
        <v>152830</v>
      </c>
      <c r="E61" s="10">
        <f t="shared" si="4"/>
        <v>0.15</v>
      </c>
      <c r="F61" s="296"/>
    </row>
    <row r="62" spans="1:6" ht="20.25" customHeight="1" x14ac:dyDescent="0.25">
      <c r="A62" s="396"/>
      <c r="B62" s="27" t="s">
        <v>978</v>
      </c>
      <c r="C62" s="29">
        <v>189800</v>
      </c>
      <c r="D62" s="30">
        <v>161330</v>
      </c>
      <c r="E62" s="10">
        <f t="shared" si="4"/>
        <v>0.15</v>
      </c>
      <c r="F62" s="296"/>
    </row>
    <row r="63" spans="1:6" ht="20.25" customHeight="1" x14ac:dyDescent="0.25">
      <c r="A63" s="396"/>
      <c r="B63" s="27" t="s">
        <v>979</v>
      </c>
      <c r="C63" s="29">
        <v>199800</v>
      </c>
      <c r="D63" s="30">
        <v>169830</v>
      </c>
      <c r="E63" s="10">
        <f t="shared" si="4"/>
        <v>0.15</v>
      </c>
      <c r="F63" s="296"/>
    </row>
    <row r="64" spans="1:6" ht="20.25" customHeight="1" x14ac:dyDescent="0.25">
      <c r="A64" s="396"/>
      <c r="B64" s="27" t="s">
        <v>980</v>
      </c>
      <c r="C64" s="29">
        <v>212800</v>
      </c>
      <c r="D64" s="30">
        <v>180880</v>
      </c>
      <c r="E64" s="10">
        <f t="shared" si="4"/>
        <v>0.15</v>
      </c>
      <c r="F64" s="296"/>
    </row>
    <row r="65" spans="1:6" ht="20.25" customHeight="1" x14ac:dyDescent="0.25">
      <c r="A65" s="396"/>
      <c r="B65" s="27" t="s">
        <v>981</v>
      </c>
      <c r="C65" s="29">
        <v>230800</v>
      </c>
      <c r="D65" s="30">
        <v>196180</v>
      </c>
      <c r="E65" s="10">
        <f t="shared" si="4"/>
        <v>0.15</v>
      </c>
      <c r="F65" s="296"/>
    </row>
    <row r="66" spans="1:6" ht="76.5" customHeight="1" x14ac:dyDescent="0.25">
      <c r="A66" s="396"/>
      <c r="B66" s="308" t="s">
        <v>982</v>
      </c>
      <c r="C66" s="308"/>
      <c r="D66" s="308"/>
      <c r="E66" s="308"/>
      <c r="F66" s="296"/>
    </row>
    <row r="67" spans="1:6" ht="20.25" customHeight="1" x14ac:dyDescent="0.25">
      <c r="A67" s="25" t="s">
        <v>260</v>
      </c>
      <c r="B67" s="18" t="s">
        <v>261</v>
      </c>
      <c r="C67" s="18" t="s">
        <v>262</v>
      </c>
      <c r="D67" s="18" t="s">
        <v>263</v>
      </c>
      <c r="E67" s="18" t="s">
        <v>264</v>
      </c>
      <c r="F67" s="19" t="s">
        <v>265</v>
      </c>
    </row>
    <row r="68" spans="1:6" ht="20.25" customHeight="1" x14ac:dyDescent="0.25">
      <c r="A68" s="396" t="s">
        <v>983</v>
      </c>
      <c r="B68" s="27" t="s">
        <v>984</v>
      </c>
      <c r="C68" s="29">
        <v>113800</v>
      </c>
      <c r="D68" s="30">
        <v>105834</v>
      </c>
      <c r="E68" s="10">
        <f t="shared" ref="E68:E75" si="5">1-D68/C68</f>
        <v>7.0000000000000007E-2</v>
      </c>
      <c r="F68" s="296" t="s">
        <v>1534</v>
      </c>
    </row>
    <row r="69" spans="1:6" ht="20.25" customHeight="1" x14ac:dyDescent="0.25">
      <c r="A69" s="396"/>
      <c r="B69" s="27" t="s">
        <v>985</v>
      </c>
      <c r="C69" s="29">
        <v>118800</v>
      </c>
      <c r="D69" s="30">
        <v>110484</v>
      </c>
      <c r="E69" s="10">
        <f t="shared" si="5"/>
        <v>7.0000000000000007E-2</v>
      </c>
      <c r="F69" s="296"/>
    </row>
    <row r="70" spans="1:6" ht="20.25" customHeight="1" x14ac:dyDescent="0.25">
      <c r="A70" s="396"/>
      <c r="B70" s="27" t="s">
        <v>986</v>
      </c>
      <c r="C70" s="29">
        <v>129800</v>
      </c>
      <c r="D70" s="30">
        <v>120714</v>
      </c>
      <c r="E70" s="10">
        <f t="shared" si="5"/>
        <v>7.0000000000000007E-2</v>
      </c>
      <c r="F70" s="296"/>
    </row>
    <row r="71" spans="1:6" ht="20.25" customHeight="1" x14ac:dyDescent="0.25">
      <c r="A71" s="396"/>
      <c r="B71" s="27" t="s">
        <v>987</v>
      </c>
      <c r="C71" s="29">
        <v>135800</v>
      </c>
      <c r="D71" s="30">
        <v>126294</v>
      </c>
      <c r="E71" s="10">
        <f t="shared" si="5"/>
        <v>7.0000000000000007E-2</v>
      </c>
      <c r="F71" s="296"/>
    </row>
    <row r="72" spans="1:6" ht="20.25" customHeight="1" x14ac:dyDescent="0.25">
      <c r="A72" s="396"/>
      <c r="B72" s="27" t="s">
        <v>988</v>
      </c>
      <c r="C72" s="29">
        <v>129800</v>
      </c>
      <c r="D72" s="30">
        <v>120714</v>
      </c>
      <c r="E72" s="10">
        <f t="shared" si="5"/>
        <v>7.0000000000000007E-2</v>
      </c>
      <c r="F72" s="296"/>
    </row>
    <row r="73" spans="1:6" ht="20.25" customHeight="1" x14ac:dyDescent="0.25">
      <c r="A73" s="396"/>
      <c r="B73" s="27" t="s">
        <v>989</v>
      </c>
      <c r="C73" s="29">
        <v>135800</v>
      </c>
      <c r="D73" s="30">
        <v>126294</v>
      </c>
      <c r="E73" s="10">
        <f t="shared" si="5"/>
        <v>7.0000000000000007E-2</v>
      </c>
      <c r="F73" s="296"/>
    </row>
    <row r="74" spans="1:6" ht="20.25" customHeight="1" x14ac:dyDescent="0.25">
      <c r="A74" s="396"/>
      <c r="B74" s="27" t="s">
        <v>990</v>
      </c>
      <c r="C74" s="29">
        <v>137800</v>
      </c>
      <c r="D74" s="30">
        <v>128154</v>
      </c>
      <c r="E74" s="10">
        <f t="shared" si="5"/>
        <v>7.0000000000000007E-2</v>
      </c>
      <c r="F74" s="296"/>
    </row>
    <row r="75" spans="1:6" ht="20.25" customHeight="1" x14ac:dyDescent="0.25">
      <c r="A75" s="396"/>
      <c r="B75" s="27" t="s">
        <v>991</v>
      </c>
      <c r="C75" s="29">
        <v>148800</v>
      </c>
      <c r="D75" s="30">
        <v>138384</v>
      </c>
      <c r="E75" s="10">
        <f t="shared" si="5"/>
        <v>7.0000000000000007E-2</v>
      </c>
      <c r="F75" s="296"/>
    </row>
    <row r="76" spans="1:6" ht="60.75" customHeight="1" x14ac:dyDescent="0.25">
      <c r="A76" s="396"/>
      <c r="B76" s="308" t="s">
        <v>992</v>
      </c>
      <c r="C76" s="308"/>
      <c r="D76" s="308"/>
      <c r="E76" s="308"/>
      <c r="F76" s="296"/>
    </row>
    <row r="77" spans="1:6" ht="20.25" customHeight="1" x14ac:dyDescent="0.25">
      <c r="A77" s="25" t="s">
        <v>260</v>
      </c>
      <c r="B77" s="18" t="s">
        <v>261</v>
      </c>
      <c r="C77" s="18" t="s">
        <v>262</v>
      </c>
      <c r="D77" s="18" t="s">
        <v>263</v>
      </c>
      <c r="E77" s="18" t="s">
        <v>264</v>
      </c>
      <c r="F77" s="19" t="s">
        <v>265</v>
      </c>
    </row>
    <row r="78" spans="1:6" ht="20.25" customHeight="1" x14ac:dyDescent="0.25">
      <c r="A78" s="396" t="s">
        <v>993</v>
      </c>
      <c r="B78" s="27" t="s">
        <v>994</v>
      </c>
      <c r="C78" s="29">
        <v>171800</v>
      </c>
      <c r="D78" s="30">
        <v>146030</v>
      </c>
      <c r="E78" s="10">
        <f t="shared" ref="E78:E92" si="6">1-D78/C78</f>
        <v>0.15</v>
      </c>
      <c r="F78" s="296" t="s">
        <v>1534</v>
      </c>
    </row>
    <row r="79" spans="1:6" ht="20.25" customHeight="1" x14ac:dyDescent="0.25">
      <c r="A79" s="396"/>
      <c r="B79" s="27" t="s">
        <v>995</v>
      </c>
      <c r="C79" s="29">
        <v>181800</v>
      </c>
      <c r="D79" s="30">
        <v>154530</v>
      </c>
      <c r="E79" s="10">
        <f t="shared" si="6"/>
        <v>0.15</v>
      </c>
      <c r="F79" s="296"/>
    </row>
    <row r="80" spans="1:6" ht="20.25" customHeight="1" x14ac:dyDescent="0.25">
      <c r="A80" s="396"/>
      <c r="B80" s="27" t="s">
        <v>996</v>
      </c>
      <c r="C80" s="29">
        <v>191800</v>
      </c>
      <c r="D80" s="30">
        <v>163030</v>
      </c>
      <c r="E80" s="10">
        <f t="shared" si="6"/>
        <v>0.15</v>
      </c>
      <c r="F80" s="296"/>
    </row>
    <row r="81" spans="1:6" ht="20.25" customHeight="1" x14ac:dyDescent="0.25">
      <c r="A81" s="396"/>
      <c r="B81" s="27" t="s">
        <v>997</v>
      </c>
      <c r="C81" s="29">
        <v>196800</v>
      </c>
      <c r="D81" s="30">
        <v>167280</v>
      </c>
      <c r="E81" s="10">
        <f t="shared" si="6"/>
        <v>0.15</v>
      </c>
      <c r="F81" s="296"/>
    </row>
    <row r="82" spans="1:6" ht="20.25" customHeight="1" x14ac:dyDescent="0.25">
      <c r="A82" s="396"/>
      <c r="B82" s="27" t="s">
        <v>998</v>
      </c>
      <c r="C82" s="29">
        <v>179800</v>
      </c>
      <c r="D82" s="30">
        <v>152830</v>
      </c>
      <c r="E82" s="10">
        <f t="shared" si="6"/>
        <v>0.15</v>
      </c>
      <c r="F82" s="296"/>
    </row>
    <row r="83" spans="1:6" ht="20.25" customHeight="1" x14ac:dyDescent="0.25">
      <c r="A83" s="396"/>
      <c r="B83" s="27" t="s">
        <v>999</v>
      </c>
      <c r="C83" s="29">
        <v>189800</v>
      </c>
      <c r="D83" s="30">
        <v>161330</v>
      </c>
      <c r="E83" s="10">
        <f t="shared" si="6"/>
        <v>0.15</v>
      </c>
      <c r="F83" s="296"/>
    </row>
    <row r="84" spans="1:6" ht="20.25" customHeight="1" x14ac:dyDescent="0.25">
      <c r="A84" s="396"/>
      <c r="B84" s="27" t="s">
        <v>1000</v>
      </c>
      <c r="C84" s="29">
        <v>202800</v>
      </c>
      <c r="D84" s="30">
        <v>172380</v>
      </c>
      <c r="E84" s="10">
        <f t="shared" si="6"/>
        <v>0.15</v>
      </c>
      <c r="F84" s="296"/>
    </row>
    <row r="85" spans="1:6" ht="20.25" customHeight="1" x14ac:dyDescent="0.25">
      <c r="A85" s="396"/>
      <c r="B85" s="27" t="s">
        <v>1001</v>
      </c>
      <c r="C85" s="29">
        <v>204800</v>
      </c>
      <c r="D85" s="30">
        <v>174080</v>
      </c>
      <c r="E85" s="10">
        <f t="shared" si="6"/>
        <v>0.15</v>
      </c>
      <c r="F85" s="296"/>
    </row>
    <row r="86" spans="1:6" ht="20.25" customHeight="1" x14ac:dyDescent="0.25">
      <c r="A86" s="396"/>
      <c r="B86" s="27" t="s">
        <v>1002</v>
      </c>
      <c r="C86" s="29">
        <v>191800</v>
      </c>
      <c r="D86" s="30">
        <v>163030</v>
      </c>
      <c r="E86" s="10">
        <f t="shared" si="6"/>
        <v>0.15</v>
      </c>
      <c r="F86" s="296"/>
    </row>
    <row r="87" spans="1:6" ht="20.25" customHeight="1" x14ac:dyDescent="0.25">
      <c r="A87" s="396"/>
      <c r="B87" s="27" t="s">
        <v>1003</v>
      </c>
      <c r="C87" s="29">
        <v>206800</v>
      </c>
      <c r="D87" s="30">
        <v>175780</v>
      </c>
      <c r="E87" s="10">
        <f t="shared" si="6"/>
        <v>0.15</v>
      </c>
      <c r="F87" s="296"/>
    </row>
    <row r="88" spans="1:6" ht="20.25" customHeight="1" x14ac:dyDescent="0.25">
      <c r="A88" s="396"/>
      <c r="B88" s="27" t="s">
        <v>1004</v>
      </c>
      <c r="C88" s="29">
        <v>205800</v>
      </c>
      <c r="D88" s="30">
        <v>174930</v>
      </c>
      <c r="E88" s="10">
        <f t="shared" si="6"/>
        <v>0.15</v>
      </c>
      <c r="F88" s="296"/>
    </row>
    <row r="89" spans="1:6" ht="20.25" customHeight="1" x14ac:dyDescent="0.25">
      <c r="A89" s="396"/>
      <c r="B89" s="27" t="s">
        <v>1005</v>
      </c>
      <c r="C89" s="29">
        <v>211800</v>
      </c>
      <c r="D89" s="30">
        <v>180030</v>
      </c>
      <c r="E89" s="10">
        <f t="shared" si="6"/>
        <v>0.15</v>
      </c>
      <c r="F89" s="296"/>
    </row>
    <row r="90" spans="1:6" ht="20.25" customHeight="1" x14ac:dyDescent="0.25">
      <c r="A90" s="396"/>
      <c r="B90" s="27" t="s">
        <v>1006</v>
      </c>
      <c r="C90" s="29">
        <v>222800</v>
      </c>
      <c r="D90" s="30">
        <v>189380</v>
      </c>
      <c r="E90" s="10">
        <f t="shared" si="6"/>
        <v>0.15</v>
      </c>
      <c r="F90" s="296"/>
    </row>
    <row r="91" spans="1:6" ht="20.25" customHeight="1" x14ac:dyDescent="0.25">
      <c r="A91" s="396"/>
      <c r="B91" s="27" t="s">
        <v>1007</v>
      </c>
      <c r="C91" s="29">
        <v>226800</v>
      </c>
      <c r="D91" s="30">
        <v>192780</v>
      </c>
      <c r="E91" s="10">
        <f t="shared" si="6"/>
        <v>0.15</v>
      </c>
      <c r="F91" s="296"/>
    </row>
    <row r="92" spans="1:6" ht="20.25" customHeight="1" x14ac:dyDescent="0.25">
      <c r="A92" s="396"/>
      <c r="B92" s="27" t="s">
        <v>1008</v>
      </c>
      <c r="C92" s="29">
        <v>259800</v>
      </c>
      <c r="D92" s="30">
        <v>220830</v>
      </c>
      <c r="E92" s="10">
        <f t="shared" si="6"/>
        <v>0.15</v>
      </c>
      <c r="F92" s="296"/>
    </row>
    <row r="93" spans="1:6" ht="57.75" customHeight="1" x14ac:dyDescent="0.25">
      <c r="A93" s="396"/>
      <c r="B93" s="308" t="s">
        <v>1009</v>
      </c>
      <c r="C93" s="308"/>
      <c r="D93" s="308"/>
      <c r="E93" s="308"/>
      <c r="F93" s="296"/>
    </row>
    <row r="94" spans="1:6" ht="20.25" customHeight="1" x14ac:dyDescent="0.25">
      <c r="A94" s="25" t="s">
        <v>260</v>
      </c>
      <c r="B94" s="18" t="s">
        <v>261</v>
      </c>
      <c r="C94" s="18" t="s">
        <v>262</v>
      </c>
      <c r="D94" s="18" t="s">
        <v>263</v>
      </c>
      <c r="E94" s="18" t="s">
        <v>264</v>
      </c>
      <c r="F94" s="19" t="s">
        <v>265</v>
      </c>
    </row>
    <row r="95" spans="1:6" ht="20.25" customHeight="1" x14ac:dyDescent="0.25">
      <c r="A95" s="396" t="s">
        <v>1010</v>
      </c>
      <c r="B95" s="27" t="s">
        <v>1011</v>
      </c>
      <c r="C95" s="29">
        <v>139800</v>
      </c>
      <c r="D95" s="30">
        <v>130014</v>
      </c>
      <c r="E95" s="10">
        <f t="shared" ref="E95:E100" si="7">1-D95/C95</f>
        <v>7.0000000000000007E-2</v>
      </c>
      <c r="F95" s="296" t="s">
        <v>1534</v>
      </c>
    </row>
    <row r="96" spans="1:6" ht="20.25" customHeight="1" x14ac:dyDescent="0.25">
      <c r="A96" s="396"/>
      <c r="B96" s="27" t="s">
        <v>1012</v>
      </c>
      <c r="C96" s="29">
        <v>151800</v>
      </c>
      <c r="D96" s="30">
        <v>141174</v>
      </c>
      <c r="E96" s="10">
        <f t="shared" si="7"/>
        <v>7.0000000000000007E-2</v>
      </c>
      <c r="F96" s="296"/>
    </row>
    <row r="97" spans="1:6" ht="20.25" customHeight="1" x14ac:dyDescent="0.25">
      <c r="A97" s="396"/>
      <c r="B97" s="27" t="s">
        <v>1013</v>
      </c>
      <c r="C97" s="29">
        <v>158800</v>
      </c>
      <c r="D97" s="30">
        <v>147684</v>
      </c>
      <c r="E97" s="10">
        <f t="shared" si="7"/>
        <v>7.0000000000000007E-2</v>
      </c>
      <c r="F97" s="296"/>
    </row>
    <row r="98" spans="1:6" ht="20.25" customHeight="1" x14ac:dyDescent="0.25">
      <c r="A98" s="396"/>
      <c r="B98" s="27" t="s">
        <v>1014</v>
      </c>
      <c r="C98" s="29">
        <v>149800</v>
      </c>
      <c r="D98" s="30">
        <v>139314</v>
      </c>
      <c r="E98" s="10">
        <f t="shared" si="7"/>
        <v>7.0000000000000007E-2</v>
      </c>
      <c r="F98" s="296"/>
    </row>
    <row r="99" spans="1:6" ht="20.25" customHeight="1" x14ac:dyDescent="0.25">
      <c r="A99" s="396"/>
      <c r="B99" s="27" t="s">
        <v>869</v>
      </c>
      <c r="C99" s="29">
        <v>161800</v>
      </c>
      <c r="D99" s="30">
        <v>150474</v>
      </c>
      <c r="E99" s="10">
        <f t="shared" si="7"/>
        <v>7.0000000000000007E-2</v>
      </c>
      <c r="F99" s="296"/>
    </row>
    <row r="100" spans="1:6" ht="20.25" customHeight="1" x14ac:dyDescent="0.25">
      <c r="A100" s="396"/>
      <c r="B100" s="27" t="s">
        <v>870</v>
      </c>
      <c r="C100" s="29">
        <v>169800</v>
      </c>
      <c r="D100" s="30">
        <v>157914</v>
      </c>
      <c r="E100" s="10">
        <f t="shared" si="7"/>
        <v>7.0000000000000007E-2</v>
      </c>
      <c r="F100" s="296"/>
    </row>
    <row r="101" spans="1:6" ht="48.75" customHeight="1" x14ac:dyDescent="0.25">
      <c r="A101" s="396"/>
      <c r="B101" s="308" t="s">
        <v>1015</v>
      </c>
      <c r="C101" s="308"/>
      <c r="D101" s="308"/>
      <c r="E101" s="308"/>
      <c r="F101" s="296"/>
    </row>
    <row r="102" spans="1:6" ht="20.25" customHeight="1" x14ac:dyDescent="0.25">
      <c r="A102" s="25" t="s">
        <v>260</v>
      </c>
      <c r="B102" s="18" t="s">
        <v>261</v>
      </c>
      <c r="C102" s="18" t="s">
        <v>262</v>
      </c>
      <c r="D102" s="18" t="s">
        <v>263</v>
      </c>
      <c r="E102" s="18" t="s">
        <v>264</v>
      </c>
      <c r="F102" s="19" t="s">
        <v>265</v>
      </c>
    </row>
    <row r="103" spans="1:6" ht="20.25" customHeight="1" x14ac:dyDescent="0.25">
      <c r="A103" s="396" t="s">
        <v>1016</v>
      </c>
      <c r="B103" s="27" t="s">
        <v>1017</v>
      </c>
      <c r="C103" s="29">
        <v>109800</v>
      </c>
      <c r="D103" s="30">
        <v>108702</v>
      </c>
      <c r="E103" s="10">
        <f t="shared" ref="E103:E109" si="8">1-D103/C103</f>
        <v>0.01</v>
      </c>
      <c r="F103" s="296" t="s">
        <v>1534</v>
      </c>
    </row>
    <row r="104" spans="1:6" ht="20.25" customHeight="1" x14ac:dyDescent="0.25">
      <c r="A104" s="396"/>
      <c r="B104" s="27" t="s">
        <v>1018</v>
      </c>
      <c r="C104" s="29">
        <v>119800</v>
      </c>
      <c r="D104" s="30">
        <v>118602</v>
      </c>
      <c r="E104" s="10">
        <f t="shared" si="8"/>
        <v>0.01</v>
      </c>
      <c r="F104" s="296"/>
    </row>
    <row r="105" spans="1:6" ht="20.25" customHeight="1" x14ac:dyDescent="0.25">
      <c r="A105" s="396"/>
      <c r="B105" s="27" t="s">
        <v>1019</v>
      </c>
      <c r="C105" s="29">
        <v>129800</v>
      </c>
      <c r="D105" s="30">
        <v>128502</v>
      </c>
      <c r="E105" s="10">
        <f t="shared" si="8"/>
        <v>0.01</v>
      </c>
      <c r="F105" s="296"/>
    </row>
    <row r="106" spans="1:6" ht="20.25" customHeight="1" x14ac:dyDescent="0.25">
      <c r="A106" s="396"/>
      <c r="B106" s="27" t="s">
        <v>1020</v>
      </c>
      <c r="C106" s="29">
        <v>139800</v>
      </c>
      <c r="D106" s="30">
        <v>138402</v>
      </c>
      <c r="E106" s="10">
        <f t="shared" si="8"/>
        <v>0.01</v>
      </c>
      <c r="F106" s="296"/>
    </row>
    <row r="107" spans="1:6" ht="20.25" customHeight="1" x14ac:dyDescent="0.25">
      <c r="A107" s="396"/>
      <c r="B107" s="27" t="s">
        <v>1021</v>
      </c>
      <c r="C107" s="29">
        <v>149800</v>
      </c>
      <c r="D107" s="30">
        <v>148302</v>
      </c>
      <c r="E107" s="10">
        <f t="shared" si="8"/>
        <v>0.01</v>
      </c>
      <c r="F107" s="296"/>
    </row>
    <row r="108" spans="1:6" ht="20.25" customHeight="1" x14ac:dyDescent="0.25">
      <c r="A108" s="396"/>
      <c r="B108" s="27" t="s">
        <v>1022</v>
      </c>
      <c r="C108" s="29">
        <v>159800</v>
      </c>
      <c r="D108" s="30">
        <v>158202</v>
      </c>
      <c r="E108" s="10">
        <f t="shared" si="8"/>
        <v>0.01</v>
      </c>
      <c r="F108" s="296"/>
    </row>
    <row r="109" spans="1:6" ht="20.25" customHeight="1" x14ac:dyDescent="0.25">
      <c r="A109" s="396"/>
      <c r="B109" s="27" t="s">
        <v>1023</v>
      </c>
      <c r="C109" s="29">
        <v>159800</v>
      </c>
      <c r="D109" s="30">
        <v>158202</v>
      </c>
      <c r="E109" s="10">
        <f t="shared" si="8"/>
        <v>0.01</v>
      </c>
      <c r="F109" s="296"/>
    </row>
    <row r="110" spans="1:6" ht="48.75" customHeight="1" x14ac:dyDescent="0.25">
      <c r="A110" s="396"/>
      <c r="B110" s="308" t="s">
        <v>1024</v>
      </c>
      <c r="C110" s="308"/>
      <c r="D110" s="308"/>
      <c r="E110" s="308"/>
      <c r="F110" s="296"/>
    </row>
    <row r="111" spans="1:6" ht="20.25" customHeight="1" x14ac:dyDescent="0.25">
      <c r="A111" s="25" t="s">
        <v>260</v>
      </c>
      <c r="B111" s="18" t="s">
        <v>261</v>
      </c>
      <c r="C111" s="18" t="s">
        <v>262</v>
      </c>
      <c r="D111" s="18" t="s">
        <v>263</v>
      </c>
      <c r="E111" s="18" t="s">
        <v>264</v>
      </c>
      <c r="F111" s="19" t="s">
        <v>265</v>
      </c>
    </row>
    <row r="112" spans="1:6" ht="20.25" customHeight="1" x14ac:dyDescent="0.25">
      <c r="A112" s="396" t="s">
        <v>1025</v>
      </c>
      <c r="B112" s="27" t="s">
        <v>1026</v>
      </c>
      <c r="C112" s="29">
        <v>179800</v>
      </c>
      <c r="D112" s="30">
        <v>167214</v>
      </c>
      <c r="E112" s="10">
        <f>1-D112/C112</f>
        <v>7.0000000000000007E-2</v>
      </c>
      <c r="F112" s="296" t="s">
        <v>1534</v>
      </c>
    </row>
    <row r="113" spans="1:6" ht="20.25" customHeight="1" x14ac:dyDescent="0.25">
      <c r="A113" s="396"/>
      <c r="B113" s="27" t="s">
        <v>1027</v>
      </c>
      <c r="C113" s="29">
        <v>199800</v>
      </c>
      <c r="D113" s="30">
        <v>185814</v>
      </c>
      <c r="E113" s="10">
        <f>1-D113/C113</f>
        <v>7.0000000000000007E-2</v>
      </c>
      <c r="F113" s="296"/>
    </row>
    <row r="114" spans="1:6" ht="20.25" customHeight="1" x14ac:dyDescent="0.25">
      <c r="A114" s="396"/>
      <c r="B114" s="27" t="s">
        <v>1028</v>
      </c>
      <c r="C114" s="29">
        <v>219800</v>
      </c>
      <c r="D114" s="30">
        <v>204414</v>
      </c>
      <c r="E114" s="10">
        <f>1-D114/C114</f>
        <v>7.0000000000000007E-2</v>
      </c>
      <c r="F114" s="296"/>
    </row>
    <row r="115" spans="1:6" ht="20.25" customHeight="1" x14ac:dyDescent="0.25">
      <c r="A115" s="396"/>
      <c r="B115" s="27" t="s">
        <v>1029</v>
      </c>
      <c r="C115" s="29">
        <v>238800</v>
      </c>
      <c r="D115" s="30">
        <v>222084</v>
      </c>
      <c r="E115" s="10">
        <f>1-D115/C115</f>
        <v>7.0000000000000007E-2</v>
      </c>
      <c r="F115" s="296"/>
    </row>
    <row r="116" spans="1:6" ht="48.75" customHeight="1" x14ac:dyDescent="0.25">
      <c r="A116" s="396"/>
      <c r="B116" s="308" t="s">
        <v>1030</v>
      </c>
      <c r="C116" s="308"/>
      <c r="D116" s="308"/>
      <c r="E116" s="308"/>
      <c r="F116" s="296"/>
    </row>
    <row r="117" spans="1:6" ht="20.25" customHeight="1" x14ac:dyDescent="0.3">
      <c r="A117" s="403" t="s">
        <v>349</v>
      </c>
      <c r="B117" s="404"/>
      <c r="C117" s="404"/>
      <c r="D117" s="404"/>
      <c r="E117" s="404"/>
      <c r="F117" s="404"/>
    </row>
  </sheetData>
  <mergeCells count="34">
    <mergeCell ref="A117:F117"/>
    <mergeCell ref="A68:A76"/>
    <mergeCell ref="A78:A93"/>
    <mergeCell ref="A95:A101"/>
    <mergeCell ref="A103:A110"/>
    <mergeCell ref="A112:A116"/>
    <mergeCell ref="F103:F110"/>
    <mergeCell ref="B116:E116"/>
    <mergeCell ref="B101:E101"/>
    <mergeCell ref="B110:E110"/>
    <mergeCell ref="A11:A21"/>
    <mergeCell ref="A23:A32"/>
    <mergeCell ref="A34:A44"/>
    <mergeCell ref="A46:A55"/>
    <mergeCell ref="A57:A66"/>
    <mergeCell ref="F112:F116"/>
    <mergeCell ref="F95:F101"/>
    <mergeCell ref="F46:F55"/>
    <mergeCell ref="B66:E66"/>
    <mergeCell ref="A1:F5"/>
    <mergeCell ref="A6:F7"/>
    <mergeCell ref="F57:F66"/>
    <mergeCell ref="F68:F76"/>
    <mergeCell ref="F78:F93"/>
    <mergeCell ref="B76:E76"/>
    <mergeCell ref="B93:E93"/>
    <mergeCell ref="A8:F8"/>
    <mergeCell ref="B44:E44"/>
    <mergeCell ref="B55:E55"/>
    <mergeCell ref="B21:E21"/>
    <mergeCell ref="B32:E32"/>
    <mergeCell ref="F11:F21"/>
    <mergeCell ref="F23:F32"/>
    <mergeCell ref="F34:F44"/>
  </mergeCells>
  <phoneticPr fontId="30" type="noConversion"/>
  <pageMargins left="0.15972222222222199" right="0.15972222222222199" top="0.37986111111111098" bottom="0.47986111111111102" header="0.209722222222222" footer="0.3"/>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7993408001953185"/>
  </sheetPr>
  <dimension ref="A1:H69"/>
  <sheetViews>
    <sheetView workbookViewId="0">
      <selection sqref="A1:F5"/>
    </sheetView>
  </sheetViews>
  <sheetFormatPr defaultColWidth="0" defaultRowHeight="15" zeroHeight="1" x14ac:dyDescent="0.25"/>
  <cols>
    <col min="1" max="1" width="13.83203125" customWidth="1"/>
    <col min="2" max="2" width="57.08203125" customWidth="1"/>
    <col min="3" max="5" width="13.83203125" customWidth="1"/>
    <col min="6" max="6" width="16.9140625" customWidth="1"/>
    <col min="7" max="8" width="0" hidden="1" customWidth="1"/>
    <col min="9" max="16384" width="8" hidden="1"/>
  </cols>
  <sheetData>
    <row r="1" spans="1:6" ht="18.649999999999999" customHeight="1" x14ac:dyDescent="0.25">
      <c r="A1" s="387" t="s">
        <v>1031</v>
      </c>
      <c r="B1" s="388"/>
      <c r="C1" s="388"/>
      <c r="D1" s="388"/>
      <c r="E1" s="388"/>
      <c r="F1" s="389"/>
    </row>
    <row r="2" spans="1:6" ht="18.649999999999999" customHeight="1" x14ac:dyDescent="0.25">
      <c r="A2" s="390"/>
      <c r="B2" s="391"/>
      <c r="C2" s="391"/>
      <c r="D2" s="391"/>
      <c r="E2" s="391"/>
      <c r="F2" s="392"/>
    </row>
    <row r="3" spans="1:6" ht="18.649999999999999" customHeight="1" x14ac:dyDescent="0.25">
      <c r="A3" s="390"/>
      <c r="B3" s="391"/>
      <c r="C3" s="391"/>
      <c r="D3" s="391"/>
      <c r="E3" s="391"/>
      <c r="F3" s="392"/>
    </row>
    <row r="4" spans="1:6" ht="18.649999999999999" customHeight="1" x14ac:dyDescent="0.25">
      <c r="A4" s="390"/>
      <c r="B4" s="391"/>
      <c r="C4" s="391"/>
      <c r="D4" s="391"/>
      <c r="E4" s="391"/>
      <c r="F4" s="392"/>
    </row>
    <row r="5" spans="1:6" ht="18.649999999999999" customHeight="1" x14ac:dyDescent="0.25">
      <c r="A5" s="390"/>
      <c r="B5" s="391"/>
      <c r="C5" s="391"/>
      <c r="D5" s="391"/>
      <c r="E5" s="391"/>
      <c r="F5" s="392"/>
    </row>
    <row r="6" spans="1:6" ht="12" customHeight="1" x14ac:dyDescent="0.25">
      <c r="A6" s="393"/>
      <c r="B6" s="394"/>
      <c r="C6" s="394"/>
      <c r="D6" s="394"/>
      <c r="E6" s="394"/>
      <c r="F6" s="395"/>
    </row>
    <row r="7" spans="1:6" ht="1.5" customHeight="1" x14ac:dyDescent="0.25">
      <c r="A7" s="393"/>
      <c r="B7" s="394"/>
      <c r="C7" s="394"/>
      <c r="D7" s="394"/>
      <c r="E7" s="394"/>
      <c r="F7" s="395"/>
    </row>
    <row r="8" spans="1:6" ht="4.5" customHeight="1" x14ac:dyDescent="0.35">
      <c r="A8" s="420"/>
      <c r="B8" s="421"/>
      <c r="C8" s="421"/>
      <c r="D8" s="421"/>
      <c r="E8" s="421"/>
      <c r="F8" s="422"/>
    </row>
    <row r="9" spans="1:6" ht="14.25" customHeight="1" x14ac:dyDescent="0.35">
      <c r="A9" s="15"/>
      <c r="B9" s="16"/>
      <c r="C9" s="16"/>
      <c r="D9" s="16"/>
      <c r="E9" s="16"/>
      <c r="F9" s="17"/>
    </row>
    <row r="10" spans="1:6" s="14" customFormat="1" ht="20.25" customHeight="1" x14ac:dyDescent="0.25">
      <c r="A10" s="18" t="s">
        <v>260</v>
      </c>
      <c r="B10" s="18" t="s">
        <v>261</v>
      </c>
      <c r="C10" s="18" t="s">
        <v>262</v>
      </c>
      <c r="D10" s="18" t="s">
        <v>263</v>
      </c>
      <c r="E10" s="18" t="s">
        <v>264</v>
      </c>
      <c r="F10" s="19" t="s">
        <v>265</v>
      </c>
    </row>
    <row r="11" spans="1:6" ht="20.25" customHeight="1" x14ac:dyDescent="0.25">
      <c r="A11" s="396" t="s">
        <v>1032</v>
      </c>
      <c r="B11" s="27" t="s">
        <v>1033</v>
      </c>
      <c r="C11" s="29">
        <v>125800</v>
      </c>
      <c r="D11" s="30">
        <v>115800</v>
      </c>
      <c r="E11" s="26">
        <f t="shared" ref="E11:E19" si="0">1-D11/C11</f>
        <v>7.9491255961844101E-2</v>
      </c>
      <c r="F11" s="296" t="s">
        <v>1534</v>
      </c>
    </row>
    <row r="12" spans="1:6" ht="20.25" customHeight="1" x14ac:dyDescent="0.25">
      <c r="A12" s="315"/>
      <c r="B12" s="27" t="s">
        <v>1034</v>
      </c>
      <c r="C12" s="29">
        <v>135800</v>
      </c>
      <c r="D12" s="30">
        <v>125800</v>
      </c>
      <c r="E12" s="26">
        <f t="shared" si="0"/>
        <v>7.3637702503681804E-2</v>
      </c>
      <c r="F12" s="297"/>
    </row>
    <row r="13" spans="1:6" ht="20.25" customHeight="1" x14ac:dyDescent="0.25">
      <c r="A13" s="315"/>
      <c r="B13" s="27" t="s">
        <v>1035</v>
      </c>
      <c r="C13" s="29">
        <v>139800</v>
      </c>
      <c r="D13" s="30">
        <v>129800</v>
      </c>
      <c r="E13" s="26">
        <f t="shared" si="0"/>
        <v>7.1530758226037203E-2</v>
      </c>
      <c r="F13" s="297"/>
    </row>
    <row r="14" spans="1:6" ht="20.25" customHeight="1" x14ac:dyDescent="0.25">
      <c r="A14" s="315"/>
      <c r="B14" s="27" t="s">
        <v>1036</v>
      </c>
      <c r="C14" s="29">
        <v>149800</v>
      </c>
      <c r="D14" s="30">
        <v>139800</v>
      </c>
      <c r="E14" s="26">
        <f t="shared" si="0"/>
        <v>6.6755674232309797E-2</v>
      </c>
      <c r="F14" s="297"/>
    </row>
    <row r="15" spans="1:6" ht="20.25" customHeight="1" x14ac:dyDescent="0.25">
      <c r="A15" s="315"/>
      <c r="B15" s="27" t="s">
        <v>1037</v>
      </c>
      <c r="C15" s="29">
        <v>153800</v>
      </c>
      <c r="D15" s="30">
        <v>143800</v>
      </c>
      <c r="E15" s="26">
        <f t="shared" si="0"/>
        <v>6.5019505851755505E-2</v>
      </c>
      <c r="F15" s="297"/>
    </row>
    <row r="16" spans="1:6" ht="20.25" customHeight="1" x14ac:dyDescent="0.25">
      <c r="A16" s="315"/>
      <c r="B16" s="27" t="s">
        <v>1038</v>
      </c>
      <c r="C16" s="29">
        <v>153800</v>
      </c>
      <c r="D16" s="30">
        <v>143800</v>
      </c>
      <c r="E16" s="26">
        <f t="shared" si="0"/>
        <v>6.5019505851755505E-2</v>
      </c>
      <c r="F16" s="297"/>
    </row>
    <row r="17" spans="1:6" ht="20.25" customHeight="1" x14ac:dyDescent="0.25">
      <c r="A17" s="315"/>
      <c r="B17" s="27" t="s">
        <v>1039</v>
      </c>
      <c r="C17" s="29">
        <v>176800</v>
      </c>
      <c r="D17" s="30">
        <v>166800</v>
      </c>
      <c r="E17" s="26">
        <f t="shared" si="0"/>
        <v>5.65610859728507E-2</v>
      </c>
      <c r="F17" s="297"/>
    </row>
    <row r="18" spans="1:6" ht="20.25" customHeight="1" x14ac:dyDescent="0.25">
      <c r="A18" s="315"/>
      <c r="B18" s="27" t="s">
        <v>1040</v>
      </c>
      <c r="C18" s="29">
        <v>176800</v>
      </c>
      <c r="D18" s="30">
        <v>166800</v>
      </c>
      <c r="E18" s="26">
        <f t="shared" si="0"/>
        <v>5.65610859728507E-2</v>
      </c>
      <c r="F18" s="297"/>
    </row>
    <row r="19" spans="1:6" ht="20.25" customHeight="1" x14ac:dyDescent="0.25">
      <c r="A19" s="315"/>
      <c r="B19" s="27" t="s">
        <v>1041</v>
      </c>
      <c r="C19" s="29">
        <v>181100</v>
      </c>
      <c r="D19" s="30">
        <v>171100</v>
      </c>
      <c r="E19" s="26">
        <f t="shared" si="0"/>
        <v>5.5218111540585299E-2</v>
      </c>
      <c r="F19" s="297"/>
    </row>
    <row r="20" spans="1:6" ht="84" customHeight="1" x14ac:dyDescent="0.25">
      <c r="A20" s="315"/>
      <c r="B20" s="308" t="s">
        <v>1042</v>
      </c>
      <c r="C20" s="423"/>
      <c r="D20" s="423"/>
      <c r="E20" s="423"/>
      <c r="F20" s="297"/>
    </row>
    <row r="21" spans="1:6" s="14" customFormat="1" ht="20.25" customHeight="1" x14ac:dyDescent="0.25">
      <c r="A21" s="18" t="s">
        <v>260</v>
      </c>
      <c r="B21" s="18" t="s">
        <v>261</v>
      </c>
      <c r="C21" s="18" t="s">
        <v>262</v>
      </c>
      <c r="D21" s="18" t="s">
        <v>263</v>
      </c>
      <c r="E21" s="18" t="s">
        <v>264</v>
      </c>
      <c r="F21" s="19" t="s">
        <v>265</v>
      </c>
    </row>
    <row r="22" spans="1:6" ht="20.25" customHeight="1" x14ac:dyDescent="0.25">
      <c r="A22" s="396" t="s">
        <v>1043</v>
      </c>
      <c r="B22" s="27" t="s">
        <v>1044</v>
      </c>
      <c r="C22" s="29">
        <v>99900</v>
      </c>
      <c r="D22" s="30">
        <v>99900</v>
      </c>
      <c r="E22" s="26">
        <f t="shared" ref="E22:E31" si="1">1-D22/C22</f>
        <v>0</v>
      </c>
      <c r="F22" s="296" t="s">
        <v>1534</v>
      </c>
    </row>
    <row r="23" spans="1:6" ht="20.25" customHeight="1" x14ac:dyDescent="0.25">
      <c r="A23" s="396"/>
      <c r="B23" s="27" t="s">
        <v>1045</v>
      </c>
      <c r="C23" s="29">
        <v>99900</v>
      </c>
      <c r="D23" s="30">
        <v>99900</v>
      </c>
      <c r="E23" s="26">
        <f t="shared" si="1"/>
        <v>0</v>
      </c>
      <c r="F23" s="296"/>
    </row>
    <row r="24" spans="1:6" ht="20.25" customHeight="1" x14ac:dyDescent="0.25">
      <c r="A24" s="396"/>
      <c r="B24" s="27" t="s">
        <v>1046</v>
      </c>
      <c r="C24" s="29">
        <v>109900</v>
      </c>
      <c r="D24" s="30">
        <v>107900</v>
      </c>
      <c r="E24" s="26">
        <f t="shared" si="1"/>
        <v>1.8198362147406801E-2</v>
      </c>
      <c r="F24" s="296"/>
    </row>
    <row r="25" spans="1:6" ht="20.25" customHeight="1" x14ac:dyDescent="0.25">
      <c r="A25" s="396"/>
      <c r="B25" s="27" t="s">
        <v>1047</v>
      </c>
      <c r="C25" s="29">
        <v>115900</v>
      </c>
      <c r="D25" s="30">
        <v>113900</v>
      </c>
      <c r="E25" s="26">
        <f t="shared" si="1"/>
        <v>1.72562553925798E-2</v>
      </c>
      <c r="F25" s="296"/>
    </row>
    <row r="26" spans="1:6" ht="20.25" customHeight="1" x14ac:dyDescent="0.25">
      <c r="A26" s="396"/>
      <c r="B26" s="27" t="s">
        <v>1048</v>
      </c>
      <c r="C26" s="29">
        <v>119900</v>
      </c>
      <c r="D26" s="30">
        <v>117900</v>
      </c>
      <c r="E26" s="26">
        <f t="shared" si="1"/>
        <v>1.6680567139282801E-2</v>
      </c>
      <c r="F26" s="296"/>
    </row>
    <row r="27" spans="1:6" ht="20.25" customHeight="1" x14ac:dyDescent="0.25">
      <c r="A27" s="396"/>
      <c r="B27" s="27" t="s">
        <v>1049</v>
      </c>
      <c r="C27" s="29">
        <v>119900</v>
      </c>
      <c r="D27" s="30">
        <v>117900</v>
      </c>
      <c r="E27" s="26">
        <f t="shared" si="1"/>
        <v>1.6680567139282801E-2</v>
      </c>
      <c r="F27" s="296"/>
    </row>
    <row r="28" spans="1:6" ht="20.25" customHeight="1" x14ac:dyDescent="0.25">
      <c r="A28" s="396"/>
      <c r="B28" s="27" t="s">
        <v>1050</v>
      </c>
      <c r="C28" s="29">
        <v>120900</v>
      </c>
      <c r="D28" s="30">
        <v>118900</v>
      </c>
      <c r="E28" s="26">
        <f t="shared" si="1"/>
        <v>1.6542597187758499E-2</v>
      </c>
      <c r="F28" s="296"/>
    </row>
    <row r="29" spans="1:6" ht="20.25" customHeight="1" x14ac:dyDescent="0.25">
      <c r="A29" s="396"/>
      <c r="B29" s="27" t="s">
        <v>1051</v>
      </c>
      <c r="C29" s="29">
        <v>124900</v>
      </c>
      <c r="D29" s="30">
        <v>122900</v>
      </c>
      <c r="E29" s="26">
        <f t="shared" si="1"/>
        <v>1.6012810248198599E-2</v>
      </c>
      <c r="F29" s="296"/>
    </row>
    <row r="30" spans="1:6" ht="20.25" customHeight="1" x14ac:dyDescent="0.25">
      <c r="A30" s="396"/>
      <c r="B30" s="27" t="s">
        <v>1052</v>
      </c>
      <c r="C30" s="29">
        <v>125900</v>
      </c>
      <c r="D30" s="30">
        <v>123900</v>
      </c>
      <c r="E30" s="26">
        <f t="shared" si="1"/>
        <v>1.5885623510722799E-2</v>
      </c>
      <c r="F30" s="296"/>
    </row>
    <row r="31" spans="1:6" ht="20.25" customHeight="1" x14ac:dyDescent="0.25">
      <c r="A31" s="396"/>
      <c r="B31" s="27" t="s">
        <v>1053</v>
      </c>
      <c r="C31" s="29">
        <v>139900</v>
      </c>
      <c r="D31" s="30">
        <v>137900</v>
      </c>
      <c r="E31" s="26">
        <f t="shared" si="1"/>
        <v>1.4295925661186501E-2</v>
      </c>
      <c r="F31" s="296"/>
    </row>
    <row r="32" spans="1:6" ht="79.400000000000006" customHeight="1" x14ac:dyDescent="0.25">
      <c r="A32" s="396"/>
      <c r="B32" s="308" t="s">
        <v>1054</v>
      </c>
      <c r="C32" s="308"/>
      <c r="D32" s="308"/>
      <c r="E32" s="308"/>
      <c r="F32" s="296"/>
    </row>
    <row r="33" spans="1:6" s="14" customFormat="1" ht="20.25" customHeight="1" x14ac:dyDescent="0.25">
      <c r="A33" s="18" t="s">
        <v>260</v>
      </c>
      <c r="B33" s="18" t="s">
        <v>261</v>
      </c>
      <c r="C33" s="18" t="s">
        <v>262</v>
      </c>
      <c r="D33" s="18" t="s">
        <v>263</v>
      </c>
      <c r="E33" s="18" t="s">
        <v>264</v>
      </c>
      <c r="F33" s="19" t="s">
        <v>265</v>
      </c>
    </row>
    <row r="34" spans="1:6" ht="20.25" customHeight="1" x14ac:dyDescent="0.25">
      <c r="A34" s="396" t="s">
        <v>1055</v>
      </c>
      <c r="B34" s="27" t="s">
        <v>1056</v>
      </c>
      <c r="C34" s="29">
        <v>89900</v>
      </c>
      <c r="D34" s="30">
        <v>89900</v>
      </c>
      <c r="E34" s="26">
        <f t="shared" ref="E34:E52" si="2">1-D34/C34</f>
        <v>0</v>
      </c>
      <c r="F34" s="296" t="s">
        <v>1534</v>
      </c>
    </row>
    <row r="35" spans="1:6" ht="20.25" customHeight="1" x14ac:dyDescent="0.25">
      <c r="A35" s="396"/>
      <c r="B35" s="27" t="s">
        <v>1057</v>
      </c>
      <c r="C35" s="29">
        <v>89900</v>
      </c>
      <c r="D35" s="30">
        <v>89900</v>
      </c>
      <c r="E35" s="26">
        <f t="shared" si="2"/>
        <v>0</v>
      </c>
      <c r="F35" s="296"/>
    </row>
    <row r="36" spans="1:6" ht="20.25" customHeight="1" x14ac:dyDescent="0.25">
      <c r="A36" s="396"/>
      <c r="B36" s="27" t="s">
        <v>1058</v>
      </c>
      <c r="C36" s="29">
        <v>99900</v>
      </c>
      <c r="D36" s="30">
        <v>99900</v>
      </c>
      <c r="E36" s="26">
        <f t="shared" si="2"/>
        <v>0</v>
      </c>
      <c r="F36" s="296"/>
    </row>
    <row r="37" spans="1:6" ht="20.25" customHeight="1" x14ac:dyDescent="0.25">
      <c r="A37" s="396"/>
      <c r="B37" s="27" t="s">
        <v>1059</v>
      </c>
      <c r="C37" s="29">
        <v>99900</v>
      </c>
      <c r="D37" s="30">
        <v>99900</v>
      </c>
      <c r="E37" s="26">
        <f t="shared" si="2"/>
        <v>0</v>
      </c>
      <c r="F37" s="296"/>
    </row>
    <row r="38" spans="1:6" ht="20.25" customHeight="1" x14ac:dyDescent="0.25">
      <c r="A38" s="396"/>
      <c r="B38" s="27" t="s">
        <v>1060</v>
      </c>
      <c r="C38" s="29">
        <v>99900</v>
      </c>
      <c r="D38" s="30">
        <v>99900</v>
      </c>
      <c r="E38" s="26">
        <f t="shared" si="2"/>
        <v>0</v>
      </c>
      <c r="F38" s="296"/>
    </row>
    <row r="39" spans="1:6" ht="20.25" customHeight="1" x14ac:dyDescent="0.25">
      <c r="A39" s="396"/>
      <c r="B39" s="27" t="s">
        <v>1061</v>
      </c>
      <c r="C39" s="29">
        <v>112900</v>
      </c>
      <c r="D39" s="30">
        <v>102900</v>
      </c>
      <c r="E39" s="26">
        <f t="shared" si="2"/>
        <v>8.8573959255978801E-2</v>
      </c>
      <c r="F39" s="296"/>
    </row>
    <row r="40" spans="1:6" ht="20.25" customHeight="1" x14ac:dyDescent="0.25">
      <c r="A40" s="396"/>
      <c r="B40" s="27" t="s">
        <v>1062</v>
      </c>
      <c r="C40" s="29">
        <v>115900</v>
      </c>
      <c r="D40" s="30">
        <v>105900</v>
      </c>
      <c r="E40" s="26">
        <f t="shared" si="2"/>
        <v>8.6281276962899001E-2</v>
      </c>
      <c r="F40" s="296"/>
    </row>
    <row r="41" spans="1:6" ht="20.25" customHeight="1" x14ac:dyDescent="0.25">
      <c r="A41" s="396"/>
      <c r="B41" s="27" t="s">
        <v>1063</v>
      </c>
      <c r="C41" s="29">
        <v>115900</v>
      </c>
      <c r="D41" s="30">
        <v>105900</v>
      </c>
      <c r="E41" s="26">
        <f t="shared" si="2"/>
        <v>8.6281276962899001E-2</v>
      </c>
      <c r="F41" s="296"/>
    </row>
    <row r="42" spans="1:6" ht="20.25" customHeight="1" x14ac:dyDescent="0.25">
      <c r="A42" s="396"/>
      <c r="B42" s="27" t="s">
        <v>1064</v>
      </c>
      <c r="C42" s="29">
        <v>115900</v>
      </c>
      <c r="D42" s="30">
        <v>105900</v>
      </c>
      <c r="E42" s="26">
        <f t="shared" si="2"/>
        <v>8.6281276962899001E-2</v>
      </c>
      <c r="F42" s="296"/>
    </row>
    <row r="43" spans="1:6" ht="20.25" customHeight="1" x14ac:dyDescent="0.25">
      <c r="A43" s="396"/>
      <c r="B43" s="27" t="s">
        <v>1065</v>
      </c>
      <c r="C43" s="29">
        <v>116900</v>
      </c>
      <c r="D43" s="30">
        <v>106900</v>
      </c>
      <c r="E43" s="26">
        <f t="shared" si="2"/>
        <v>8.5543199315654295E-2</v>
      </c>
      <c r="F43" s="296"/>
    </row>
    <row r="44" spans="1:6" ht="20.25" customHeight="1" x14ac:dyDescent="0.25">
      <c r="A44" s="396"/>
      <c r="B44" s="27" t="s">
        <v>1066</v>
      </c>
      <c r="C44" s="29">
        <v>118900</v>
      </c>
      <c r="D44" s="30">
        <v>108900</v>
      </c>
      <c r="E44" s="26">
        <f t="shared" si="2"/>
        <v>8.4104289318755202E-2</v>
      </c>
      <c r="F44" s="296"/>
    </row>
    <row r="45" spans="1:6" ht="20.25" customHeight="1" x14ac:dyDescent="0.25">
      <c r="A45" s="396"/>
      <c r="B45" s="27" t="s">
        <v>1067</v>
      </c>
      <c r="C45" s="29">
        <v>119900</v>
      </c>
      <c r="D45" s="30">
        <v>109900</v>
      </c>
      <c r="E45" s="26">
        <f t="shared" si="2"/>
        <v>8.3402835696413699E-2</v>
      </c>
      <c r="F45" s="296"/>
    </row>
    <row r="46" spans="1:6" ht="20.25" customHeight="1" x14ac:dyDescent="0.25">
      <c r="A46" s="396"/>
      <c r="B46" s="27" t="s">
        <v>1068</v>
      </c>
      <c r="C46" s="29">
        <v>119900</v>
      </c>
      <c r="D46" s="30">
        <v>109900</v>
      </c>
      <c r="E46" s="26">
        <f t="shared" si="2"/>
        <v>8.3402835696413699E-2</v>
      </c>
      <c r="F46" s="296"/>
    </row>
    <row r="47" spans="1:6" ht="20.25" customHeight="1" x14ac:dyDescent="0.25">
      <c r="A47" s="396"/>
      <c r="B47" s="27" t="s">
        <v>1069</v>
      </c>
      <c r="C47" s="29">
        <v>120900</v>
      </c>
      <c r="D47" s="30">
        <v>110900</v>
      </c>
      <c r="E47" s="26">
        <f t="shared" si="2"/>
        <v>8.2712985938792394E-2</v>
      </c>
      <c r="F47" s="296"/>
    </row>
    <row r="48" spans="1:6" ht="20.25" customHeight="1" x14ac:dyDescent="0.25">
      <c r="A48" s="396"/>
      <c r="B48" s="27" t="s">
        <v>1070</v>
      </c>
      <c r="C48" s="29">
        <v>122900</v>
      </c>
      <c r="D48" s="30">
        <v>112900</v>
      </c>
      <c r="E48" s="26">
        <f t="shared" si="2"/>
        <v>8.1366965012205097E-2</v>
      </c>
      <c r="F48" s="296"/>
    </row>
    <row r="49" spans="1:6" ht="20.25" customHeight="1" x14ac:dyDescent="0.25">
      <c r="A49" s="396"/>
      <c r="B49" s="27" t="s">
        <v>1071</v>
      </c>
      <c r="C49" s="29">
        <v>123900</v>
      </c>
      <c r="D49" s="30">
        <v>113900</v>
      </c>
      <c r="E49" s="26">
        <f t="shared" si="2"/>
        <v>8.0710250201775594E-2</v>
      </c>
      <c r="F49" s="296"/>
    </row>
    <row r="50" spans="1:6" ht="20.25" customHeight="1" x14ac:dyDescent="0.25">
      <c r="A50" s="396"/>
      <c r="B50" s="27" t="s">
        <v>1072</v>
      </c>
      <c r="C50" s="29">
        <v>141900</v>
      </c>
      <c r="D50" s="30">
        <v>131900</v>
      </c>
      <c r="E50" s="26">
        <f t="shared" si="2"/>
        <v>7.0472163495419293E-2</v>
      </c>
      <c r="F50" s="296"/>
    </row>
    <row r="51" spans="1:6" ht="20.25" customHeight="1" x14ac:dyDescent="0.25">
      <c r="A51" s="396"/>
      <c r="B51" s="27" t="s">
        <v>1073</v>
      </c>
      <c r="C51" s="29">
        <v>141900</v>
      </c>
      <c r="D51" s="30">
        <v>131900</v>
      </c>
      <c r="E51" s="26">
        <f t="shared" si="2"/>
        <v>7.0472163495419293E-2</v>
      </c>
      <c r="F51" s="296"/>
    </row>
    <row r="52" spans="1:6" ht="20.25" customHeight="1" x14ac:dyDescent="0.25">
      <c r="A52" s="396"/>
      <c r="B52" s="27" t="s">
        <v>1074</v>
      </c>
      <c r="C52" s="29">
        <v>142900</v>
      </c>
      <c r="D52" s="30">
        <v>132900</v>
      </c>
      <c r="E52" s="26">
        <f t="shared" si="2"/>
        <v>6.9979006298110602E-2</v>
      </c>
      <c r="F52" s="296"/>
    </row>
    <row r="53" spans="1:6" ht="68.150000000000006" customHeight="1" x14ac:dyDescent="0.25">
      <c r="A53" s="396"/>
      <c r="B53" s="308" t="s">
        <v>1075</v>
      </c>
      <c r="C53" s="308"/>
      <c r="D53" s="308"/>
      <c r="E53" s="308"/>
      <c r="F53" s="296"/>
    </row>
    <row r="54" spans="1:6" ht="22" customHeight="1" x14ac:dyDescent="0.25">
      <c r="A54" s="18" t="s">
        <v>260</v>
      </c>
      <c r="B54" s="18" t="s">
        <v>261</v>
      </c>
      <c r="C54" s="18" t="s">
        <v>262</v>
      </c>
      <c r="D54" s="18" t="s">
        <v>263</v>
      </c>
      <c r="E54" s="18" t="s">
        <v>264</v>
      </c>
      <c r="F54" s="19" t="s">
        <v>265</v>
      </c>
    </row>
    <row r="55" spans="1:6" ht="22" customHeight="1" x14ac:dyDescent="0.25">
      <c r="A55" s="396" t="s">
        <v>1076</v>
      </c>
      <c r="B55" s="27" t="s">
        <v>1077</v>
      </c>
      <c r="C55" s="29">
        <v>159800</v>
      </c>
      <c r="D55" s="30">
        <v>154800</v>
      </c>
      <c r="E55" s="26">
        <f t="shared" ref="E55:E67" si="3">1-D55/C55</f>
        <v>3.1289111389236499E-2</v>
      </c>
      <c r="F55" s="296" t="s">
        <v>1534</v>
      </c>
    </row>
    <row r="56" spans="1:6" ht="22" customHeight="1" x14ac:dyDescent="0.25">
      <c r="A56" s="396"/>
      <c r="B56" s="27" t="s">
        <v>1078</v>
      </c>
      <c r="C56" s="29">
        <v>167800</v>
      </c>
      <c r="D56" s="30">
        <v>162800</v>
      </c>
      <c r="E56" s="26">
        <f t="shared" si="3"/>
        <v>2.9797377830750899E-2</v>
      </c>
      <c r="F56" s="296"/>
    </row>
    <row r="57" spans="1:6" ht="22" customHeight="1" x14ac:dyDescent="0.25">
      <c r="A57" s="396"/>
      <c r="B57" s="27" t="s">
        <v>1079</v>
      </c>
      <c r="C57" s="29">
        <v>177800</v>
      </c>
      <c r="D57" s="30">
        <v>172800</v>
      </c>
      <c r="E57" s="26">
        <f t="shared" si="3"/>
        <v>2.81214848143982E-2</v>
      </c>
      <c r="F57" s="296"/>
    </row>
    <row r="58" spans="1:6" ht="22" customHeight="1" x14ac:dyDescent="0.25">
      <c r="A58" s="396"/>
      <c r="B58" s="27" t="s">
        <v>1080</v>
      </c>
      <c r="C58" s="29">
        <v>177800</v>
      </c>
      <c r="D58" s="30">
        <v>172800</v>
      </c>
      <c r="E58" s="26">
        <f t="shared" si="3"/>
        <v>2.81214848143982E-2</v>
      </c>
      <c r="F58" s="296"/>
    </row>
    <row r="59" spans="1:6" ht="22" customHeight="1" x14ac:dyDescent="0.25">
      <c r="A59" s="396"/>
      <c r="B59" s="27" t="s">
        <v>1081</v>
      </c>
      <c r="C59" s="29">
        <v>175800</v>
      </c>
      <c r="D59" s="30">
        <v>170800</v>
      </c>
      <c r="E59" s="26">
        <f t="shared" si="3"/>
        <v>2.8441410693970399E-2</v>
      </c>
      <c r="F59" s="296"/>
    </row>
    <row r="60" spans="1:6" ht="22" customHeight="1" x14ac:dyDescent="0.25">
      <c r="A60" s="396"/>
      <c r="B60" s="27" t="s">
        <v>1082</v>
      </c>
      <c r="C60" s="29">
        <v>187800</v>
      </c>
      <c r="D60" s="30">
        <v>182800</v>
      </c>
      <c r="E60" s="26">
        <f t="shared" si="3"/>
        <v>2.6624068157614499E-2</v>
      </c>
      <c r="F60" s="296"/>
    </row>
    <row r="61" spans="1:6" ht="22" customHeight="1" x14ac:dyDescent="0.25">
      <c r="A61" s="396"/>
      <c r="B61" s="27" t="s">
        <v>1083</v>
      </c>
      <c r="C61" s="29">
        <v>206800</v>
      </c>
      <c r="D61" s="30">
        <v>201800</v>
      </c>
      <c r="E61" s="26">
        <f t="shared" si="3"/>
        <v>2.4177949709864598E-2</v>
      </c>
      <c r="F61" s="296"/>
    </row>
    <row r="62" spans="1:6" ht="22" customHeight="1" x14ac:dyDescent="0.25">
      <c r="A62" s="396"/>
      <c r="B62" s="27" t="s">
        <v>1084</v>
      </c>
      <c r="C62" s="29">
        <v>208800</v>
      </c>
      <c r="D62" s="30">
        <v>203800</v>
      </c>
      <c r="E62" s="26">
        <f t="shared" si="3"/>
        <v>2.3946360153256699E-2</v>
      </c>
      <c r="F62" s="296"/>
    </row>
    <row r="63" spans="1:6" ht="22" customHeight="1" x14ac:dyDescent="0.25">
      <c r="A63" s="396"/>
      <c r="B63" s="27" t="s">
        <v>1085</v>
      </c>
      <c r="C63" s="29">
        <v>208800</v>
      </c>
      <c r="D63" s="30">
        <v>203800</v>
      </c>
      <c r="E63" s="26">
        <f t="shared" si="3"/>
        <v>2.3946360153256699E-2</v>
      </c>
      <c r="F63" s="296"/>
    </row>
    <row r="64" spans="1:6" ht="22" customHeight="1" x14ac:dyDescent="0.25">
      <c r="A64" s="396"/>
      <c r="B64" s="27" t="s">
        <v>1086</v>
      </c>
      <c r="C64" s="29">
        <v>220800</v>
      </c>
      <c r="D64" s="30">
        <v>215800</v>
      </c>
      <c r="E64" s="26">
        <f t="shared" si="3"/>
        <v>2.2644927536231901E-2</v>
      </c>
      <c r="F64" s="296"/>
    </row>
    <row r="65" spans="1:6" ht="22" customHeight="1" x14ac:dyDescent="0.25">
      <c r="A65" s="396"/>
      <c r="B65" s="27" t="s">
        <v>1087</v>
      </c>
      <c r="C65" s="29">
        <v>239800</v>
      </c>
      <c r="D65" s="30">
        <v>234800</v>
      </c>
      <c r="E65" s="26">
        <f t="shared" si="3"/>
        <v>2.0850708924103501E-2</v>
      </c>
      <c r="F65" s="296"/>
    </row>
    <row r="66" spans="1:6" ht="22" customHeight="1" x14ac:dyDescent="0.25">
      <c r="A66" s="396"/>
      <c r="B66" s="27" t="s">
        <v>1088</v>
      </c>
      <c r="C66" s="29">
        <v>241800</v>
      </c>
      <c r="D66" s="30">
        <v>236800</v>
      </c>
      <c r="E66" s="26">
        <f t="shared" si="3"/>
        <v>2.0678246484698098E-2</v>
      </c>
      <c r="F66" s="296"/>
    </row>
    <row r="67" spans="1:6" ht="22" customHeight="1" x14ac:dyDescent="0.25">
      <c r="A67" s="396"/>
      <c r="B67" s="27" t="s">
        <v>1089</v>
      </c>
      <c r="C67" s="29">
        <v>241800</v>
      </c>
      <c r="D67" s="30">
        <v>236800</v>
      </c>
      <c r="E67" s="26">
        <f t="shared" si="3"/>
        <v>2.0678246484698098E-2</v>
      </c>
      <c r="F67" s="296"/>
    </row>
    <row r="68" spans="1:6" ht="69.75" customHeight="1" x14ac:dyDescent="0.25">
      <c r="A68" s="396"/>
      <c r="B68" s="308" t="s">
        <v>1090</v>
      </c>
      <c r="C68" s="308"/>
      <c r="D68" s="308"/>
      <c r="E68" s="308"/>
      <c r="F68" s="296"/>
    </row>
    <row r="69" spans="1:6" ht="20.25" customHeight="1" x14ac:dyDescent="0.3">
      <c r="A69" s="275" t="s">
        <v>349</v>
      </c>
      <c r="B69" s="275"/>
      <c r="C69" s="275"/>
      <c r="D69" s="275"/>
      <c r="E69" s="275"/>
      <c r="F69" s="275"/>
    </row>
  </sheetData>
  <mergeCells count="16">
    <mergeCell ref="A1:F5"/>
    <mergeCell ref="A6:F7"/>
    <mergeCell ref="A69:F69"/>
    <mergeCell ref="A11:A20"/>
    <mergeCell ref="A22:A32"/>
    <mergeCell ref="A34:A53"/>
    <mergeCell ref="A55:A68"/>
    <mergeCell ref="F11:F20"/>
    <mergeCell ref="F22:F32"/>
    <mergeCell ref="F34:F53"/>
    <mergeCell ref="F55:F68"/>
    <mergeCell ref="A8:F8"/>
    <mergeCell ref="B20:E20"/>
    <mergeCell ref="B32:E32"/>
    <mergeCell ref="B53:E53"/>
    <mergeCell ref="B68:E68"/>
  </mergeCells>
  <phoneticPr fontId="30" type="noConversion"/>
  <pageMargins left="0.69930555555555596" right="0.69930555555555596"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7993408001953185"/>
  </sheetPr>
  <dimension ref="A1:H1048576"/>
  <sheetViews>
    <sheetView workbookViewId="0">
      <selection sqref="A1:F5"/>
    </sheetView>
  </sheetViews>
  <sheetFormatPr defaultColWidth="0" defaultRowHeight="15" zeroHeight="1" x14ac:dyDescent="0.25"/>
  <cols>
    <col min="1" max="1" width="13.83203125" customWidth="1"/>
    <col min="2" max="2" width="54.58203125" customWidth="1"/>
    <col min="3" max="5" width="13.83203125" customWidth="1"/>
    <col min="6" max="6" width="16" customWidth="1"/>
    <col min="7" max="8" width="0" hidden="1" customWidth="1"/>
    <col min="9" max="16384" width="8" hidden="1"/>
  </cols>
  <sheetData>
    <row r="1" spans="1:6" ht="18.649999999999999" customHeight="1" x14ac:dyDescent="0.25">
      <c r="A1" s="387" t="s">
        <v>1091</v>
      </c>
      <c r="B1" s="388"/>
      <c r="C1" s="388"/>
      <c r="D1" s="388"/>
      <c r="E1" s="388"/>
      <c r="F1" s="389"/>
    </row>
    <row r="2" spans="1:6" ht="18.649999999999999" customHeight="1" x14ac:dyDescent="0.25">
      <c r="A2" s="390"/>
      <c r="B2" s="391"/>
      <c r="C2" s="391"/>
      <c r="D2" s="391"/>
      <c r="E2" s="391"/>
      <c r="F2" s="392"/>
    </row>
    <row r="3" spans="1:6" ht="18.649999999999999" customHeight="1" x14ac:dyDescent="0.25">
      <c r="A3" s="390"/>
      <c r="B3" s="391"/>
      <c r="C3" s="391"/>
      <c r="D3" s="391"/>
      <c r="E3" s="391"/>
      <c r="F3" s="392"/>
    </row>
    <row r="4" spans="1:6" ht="18.649999999999999" customHeight="1" x14ac:dyDescent="0.25">
      <c r="A4" s="390"/>
      <c r="B4" s="391"/>
      <c r="C4" s="391"/>
      <c r="D4" s="391"/>
      <c r="E4" s="391"/>
      <c r="F4" s="392"/>
    </row>
    <row r="5" spans="1:6" ht="18.649999999999999" customHeight="1" x14ac:dyDescent="0.25">
      <c r="A5" s="390"/>
      <c r="B5" s="391"/>
      <c r="C5" s="391"/>
      <c r="D5" s="391"/>
      <c r="E5" s="391"/>
      <c r="F5" s="392"/>
    </row>
    <row r="6" spans="1:6" ht="6.75" customHeight="1" x14ac:dyDescent="0.25">
      <c r="A6" s="393"/>
      <c r="B6" s="394"/>
      <c r="C6" s="394"/>
      <c r="D6" s="394"/>
      <c r="E6" s="394"/>
      <c r="F6" s="395"/>
    </row>
    <row r="7" spans="1:6" ht="7.5" customHeight="1" x14ac:dyDescent="0.25">
      <c r="A7" s="393"/>
      <c r="B7" s="394"/>
      <c r="C7" s="394"/>
      <c r="D7" s="394"/>
      <c r="E7" s="394"/>
      <c r="F7" s="395"/>
    </row>
    <row r="8" spans="1:6" ht="4.5" customHeight="1" x14ac:dyDescent="0.35">
      <c r="A8" s="420"/>
      <c r="B8" s="421"/>
      <c r="C8" s="421"/>
      <c r="D8" s="421"/>
      <c r="E8" s="421"/>
      <c r="F8" s="422"/>
    </row>
    <row r="9" spans="1:6" ht="15.5" x14ac:dyDescent="0.35">
      <c r="A9" s="15"/>
      <c r="B9" s="16"/>
      <c r="C9" s="16"/>
      <c r="D9" s="16"/>
      <c r="E9" s="16"/>
      <c r="F9" s="17"/>
    </row>
    <row r="10" spans="1:6" s="14" customFormat="1" ht="20.25" customHeight="1" x14ac:dyDescent="0.25">
      <c r="A10" s="18" t="s">
        <v>260</v>
      </c>
      <c r="B10" s="18" t="s">
        <v>261</v>
      </c>
      <c r="C10" s="18" t="s">
        <v>262</v>
      </c>
      <c r="D10" s="18" t="s">
        <v>263</v>
      </c>
      <c r="E10" s="18" t="s">
        <v>264</v>
      </c>
      <c r="F10" s="19" t="s">
        <v>265</v>
      </c>
    </row>
    <row r="11" spans="1:6" ht="20.25" customHeight="1" x14ac:dyDescent="0.25">
      <c r="A11" s="289" t="s">
        <v>1092</v>
      </c>
      <c r="B11" s="27" t="s">
        <v>1093</v>
      </c>
      <c r="C11" s="29">
        <v>185900</v>
      </c>
      <c r="D11" s="30">
        <v>148720</v>
      </c>
      <c r="E11" s="31">
        <f>1-D11/C11</f>
        <v>0.2</v>
      </c>
      <c r="F11" s="296" t="s">
        <v>1534</v>
      </c>
    </row>
    <row r="12" spans="1:6" ht="20.25" customHeight="1" x14ac:dyDescent="0.25">
      <c r="A12" s="411"/>
      <c r="B12" s="27" t="s">
        <v>1094</v>
      </c>
      <c r="C12" s="29">
        <v>201900</v>
      </c>
      <c r="D12" s="30">
        <v>161520</v>
      </c>
      <c r="E12" s="31">
        <f t="shared" ref="E12:E25" si="0">1-D12/C12</f>
        <v>0.2</v>
      </c>
      <c r="F12" s="321"/>
    </row>
    <row r="13" spans="1:6" ht="20.25" customHeight="1" x14ac:dyDescent="0.25">
      <c r="A13" s="411"/>
      <c r="B13" s="27" t="s">
        <v>1095</v>
      </c>
      <c r="C13" s="29">
        <v>208900</v>
      </c>
      <c r="D13" s="30">
        <v>167120</v>
      </c>
      <c r="E13" s="31">
        <f t="shared" si="0"/>
        <v>0.2</v>
      </c>
      <c r="F13" s="321"/>
    </row>
    <row r="14" spans="1:6" ht="20.25" customHeight="1" x14ac:dyDescent="0.25">
      <c r="A14" s="411"/>
      <c r="B14" s="27" t="s">
        <v>1096</v>
      </c>
      <c r="C14" s="29">
        <v>211900</v>
      </c>
      <c r="D14" s="30">
        <v>169520</v>
      </c>
      <c r="E14" s="31">
        <f t="shared" si="0"/>
        <v>0.2</v>
      </c>
      <c r="F14" s="321"/>
    </row>
    <row r="15" spans="1:6" ht="20.25" customHeight="1" x14ac:dyDescent="0.25">
      <c r="A15" s="411"/>
      <c r="B15" s="27" t="s">
        <v>1097</v>
      </c>
      <c r="C15" s="29">
        <v>231900</v>
      </c>
      <c r="D15" s="30">
        <v>185520</v>
      </c>
      <c r="E15" s="31">
        <f t="shared" si="0"/>
        <v>0.2</v>
      </c>
      <c r="F15" s="321"/>
    </row>
    <row r="16" spans="1:6" ht="20.25" customHeight="1" x14ac:dyDescent="0.25">
      <c r="A16" s="411"/>
      <c r="B16" s="27" t="s">
        <v>1098</v>
      </c>
      <c r="C16" s="29">
        <v>231900</v>
      </c>
      <c r="D16" s="30">
        <v>185520</v>
      </c>
      <c r="E16" s="31">
        <f t="shared" si="0"/>
        <v>0.2</v>
      </c>
      <c r="F16" s="321"/>
    </row>
    <row r="17" spans="1:6" ht="20.25" customHeight="1" x14ac:dyDescent="0.25">
      <c r="A17" s="411"/>
      <c r="B17" s="27" t="s">
        <v>1099</v>
      </c>
      <c r="C17" s="29">
        <v>249900</v>
      </c>
      <c r="D17" s="30">
        <v>199920</v>
      </c>
      <c r="E17" s="31">
        <f t="shared" si="0"/>
        <v>0.2</v>
      </c>
      <c r="F17" s="321"/>
    </row>
    <row r="18" spans="1:6" ht="20.25" customHeight="1" x14ac:dyDescent="0.25">
      <c r="A18" s="411"/>
      <c r="B18" s="27" t="s">
        <v>1100</v>
      </c>
      <c r="C18" s="29">
        <v>199900</v>
      </c>
      <c r="D18" s="30">
        <v>159920</v>
      </c>
      <c r="E18" s="31">
        <f t="shared" si="0"/>
        <v>0.2</v>
      </c>
      <c r="F18" s="321"/>
    </row>
    <row r="19" spans="1:6" ht="20.25" customHeight="1" x14ac:dyDescent="0.25">
      <c r="A19" s="411"/>
      <c r="B19" s="27" t="s">
        <v>1101</v>
      </c>
      <c r="C19" s="29">
        <v>209900</v>
      </c>
      <c r="D19" s="30">
        <v>167920</v>
      </c>
      <c r="E19" s="31">
        <f t="shared" si="0"/>
        <v>0.2</v>
      </c>
      <c r="F19" s="321"/>
    </row>
    <row r="20" spans="1:6" ht="20.25" customHeight="1" x14ac:dyDescent="0.25">
      <c r="A20" s="411"/>
      <c r="B20" s="27" t="s">
        <v>1102</v>
      </c>
      <c r="C20" s="29">
        <v>219900</v>
      </c>
      <c r="D20" s="30">
        <v>175920</v>
      </c>
      <c r="E20" s="31">
        <f t="shared" si="0"/>
        <v>0.2</v>
      </c>
      <c r="F20" s="321"/>
    </row>
    <row r="21" spans="1:6" ht="20.25" customHeight="1" x14ac:dyDescent="0.25">
      <c r="A21" s="411"/>
      <c r="B21" s="27" t="s">
        <v>1103</v>
      </c>
      <c r="C21" s="29">
        <v>234900</v>
      </c>
      <c r="D21" s="30">
        <v>187920</v>
      </c>
      <c r="E21" s="31">
        <f t="shared" si="0"/>
        <v>0.2</v>
      </c>
      <c r="F21" s="321"/>
    </row>
    <row r="22" spans="1:6" ht="20.25" customHeight="1" x14ac:dyDescent="0.25">
      <c r="A22" s="411"/>
      <c r="B22" s="32" t="s">
        <v>1104</v>
      </c>
      <c r="C22" s="29">
        <v>263900</v>
      </c>
      <c r="D22" s="30">
        <v>211120</v>
      </c>
      <c r="E22" s="31">
        <f t="shared" si="0"/>
        <v>0.2</v>
      </c>
      <c r="F22" s="321"/>
    </row>
    <row r="23" spans="1:6" ht="20.25" customHeight="1" x14ac:dyDescent="0.25">
      <c r="A23" s="411"/>
      <c r="B23" s="32" t="s">
        <v>1105</v>
      </c>
      <c r="C23" s="29">
        <v>225900</v>
      </c>
      <c r="D23" s="30">
        <v>203310</v>
      </c>
      <c r="E23" s="31">
        <f t="shared" si="0"/>
        <v>0.1</v>
      </c>
      <c r="F23" s="321"/>
    </row>
    <row r="24" spans="1:6" ht="20.25" customHeight="1" x14ac:dyDescent="0.25">
      <c r="A24" s="411"/>
      <c r="B24" s="32" t="s">
        <v>1106</v>
      </c>
      <c r="C24" s="29">
        <v>249900</v>
      </c>
      <c r="D24" s="30">
        <v>224910</v>
      </c>
      <c r="E24" s="31">
        <f t="shared" si="0"/>
        <v>0.1</v>
      </c>
      <c r="F24" s="321"/>
    </row>
    <row r="25" spans="1:6" ht="20.25" customHeight="1" x14ac:dyDescent="0.25">
      <c r="A25" s="411"/>
      <c r="B25" s="32" t="s">
        <v>1107</v>
      </c>
      <c r="C25" s="29">
        <v>269900</v>
      </c>
      <c r="D25" s="30">
        <v>242910</v>
      </c>
      <c r="E25" s="31">
        <f t="shared" si="0"/>
        <v>0.1</v>
      </c>
      <c r="F25" s="321"/>
    </row>
    <row r="26" spans="1:6" ht="75" customHeight="1" x14ac:dyDescent="0.25">
      <c r="A26" s="411"/>
      <c r="B26" s="197" t="s">
        <v>1108</v>
      </c>
      <c r="C26" s="226"/>
      <c r="D26" s="226"/>
      <c r="E26" s="226"/>
      <c r="F26" s="321"/>
    </row>
    <row r="27" spans="1:6" s="14" customFormat="1" ht="20.25" customHeight="1" x14ac:dyDescent="0.25">
      <c r="A27" s="18" t="s">
        <v>260</v>
      </c>
      <c r="B27" s="18" t="s">
        <v>261</v>
      </c>
      <c r="C27" s="18" t="s">
        <v>262</v>
      </c>
      <c r="D27" s="18" t="s">
        <v>263</v>
      </c>
      <c r="E27" s="18" t="s">
        <v>264</v>
      </c>
      <c r="F27" s="19" t="s">
        <v>265</v>
      </c>
    </row>
    <row r="28" spans="1:6" ht="20.25" customHeight="1" x14ac:dyDescent="0.25">
      <c r="A28" s="396" t="s">
        <v>1109</v>
      </c>
      <c r="B28" s="27" t="s">
        <v>1110</v>
      </c>
      <c r="C28" s="29">
        <v>159900</v>
      </c>
      <c r="D28" s="30">
        <v>135915</v>
      </c>
      <c r="E28" s="31">
        <f>1-D28/C28</f>
        <v>0.15</v>
      </c>
      <c r="F28" s="296" t="s">
        <v>1534</v>
      </c>
    </row>
    <row r="29" spans="1:6" ht="20.25" customHeight="1" x14ac:dyDescent="0.25">
      <c r="A29" s="315"/>
      <c r="B29" s="27" t="s">
        <v>1111</v>
      </c>
      <c r="C29" s="29">
        <v>162900</v>
      </c>
      <c r="D29" s="30">
        <v>138465</v>
      </c>
      <c r="E29" s="31">
        <f>1-D29/C29</f>
        <v>0.15</v>
      </c>
      <c r="F29" s="296"/>
    </row>
    <row r="30" spans="1:6" ht="20.25" customHeight="1" x14ac:dyDescent="0.25">
      <c r="A30" s="315"/>
      <c r="B30" s="27" t="s">
        <v>1112</v>
      </c>
      <c r="C30" s="29">
        <v>175900</v>
      </c>
      <c r="D30" s="30">
        <v>149515</v>
      </c>
      <c r="E30" s="31">
        <f t="shared" ref="E30:E35" si="1">1-D30/C30</f>
        <v>0.15</v>
      </c>
      <c r="F30" s="296"/>
    </row>
    <row r="31" spans="1:6" ht="20.25" customHeight="1" x14ac:dyDescent="0.25">
      <c r="A31" s="315"/>
      <c r="B31" s="27" t="s">
        <v>1113</v>
      </c>
      <c r="C31" s="29">
        <v>195900</v>
      </c>
      <c r="D31" s="30">
        <v>166515</v>
      </c>
      <c r="E31" s="31">
        <f t="shared" si="1"/>
        <v>0.15</v>
      </c>
      <c r="F31" s="296"/>
    </row>
    <row r="32" spans="1:6" ht="20.25" customHeight="1" x14ac:dyDescent="0.25">
      <c r="A32" s="315"/>
      <c r="B32" s="27" t="s">
        <v>1114</v>
      </c>
      <c r="C32" s="29">
        <v>179900</v>
      </c>
      <c r="D32" s="30">
        <v>152915</v>
      </c>
      <c r="E32" s="31">
        <f t="shared" si="1"/>
        <v>0.15</v>
      </c>
      <c r="F32" s="296"/>
    </row>
    <row r="33" spans="1:6" ht="20.25" customHeight="1" x14ac:dyDescent="0.25">
      <c r="A33" s="315"/>
      <c r="B33" s="27" t="s">
        <v>1115</v>
      </c>
      <c r="C33" s="29">
        <v>190900</v>
      </c>
      <c r="D33" s="30">
        <v>162265</v>
      </c>
      <c r="E33" s="31">
        <f t="shared" si="1"/>
        <v>0.15</v>
      </c>
      <c r="F33" s="296"/>
    </row>
    <row r="34" spans="1:6" ht="20.25" customHeight="1" x14ac:dyDescent="0.25">
      <c r="A34" s="315"/>
      <c r="B34" s="27" t="s">
        <v>1116</v>
      </c>
      <c r="C34" s="29">
        <v>205900</v>
      </c>
      <c r="D34" s="30">
        <v>175015</v>
      </c>
      <c r="E34" s="31">
        <f t="shared" si="1"/>
        <v>0.15</v>
      </c>
      <c r="F34" s="296"/>
    </row>
    <row r="35" spans="1:6" ht="20.25" customHeight="1" x14ac:dyDescent="0.25">
      <c r="A35" s="315"/>
      <c r="B35" s="27" t="s">
        <v>1117</v>
      </c>
      <c r="C35" s="29">
        <v>228900</v>
      </c>
      <c r="D35" s="30">
        <v>194565</v>
      </c>
      <c r="E35" s="31">
        <f t="shared" si="1"/>
        <v>0.15</v>
      </c>
      <c r="F35" s="296"/>
    </row>
    <row r="36" spans="1:6" ht="74.25" customHeight="1" x14ac:dyDescent="0.25">
      <c r="A36" s="425"/>
      <c r="B36" s="197" t="s">
        <v>1118</v>
      </c>
      <c r="C36" s="226"/>
      <c r="D36" s="226"/>
      <c r="E36" s="226"/>
      <c r="F36" s="425"/>
    </row>
    <row r="37" spans="1:6" s="14" customFormat="1" ht="20.25" customHeight="1" x14ac:dyDescent="0.25">
      <c r="A37" s="18" t="s">
        <v>260</v>
      </c>
      <c r="B37" s="18" t="s">
        <v>261</v>
      </c>
      <c r="C37" s="18" t="s">
        <v>262</v>
      </c>
      <c r="D37" s="18" t="s">
        <v>263</v>
      </c>
      <c r="E37" s="18" t="s">
        <v>264</v>
      </c>
      <c r="F37" s="19" t="s">
        <v>265</v>
      </c>
    </row>
    <row r="38" spans="1:6" ht="20.25" customHeight="1" x14ac:dyDescent="0.25">
      <c r="A38" s="396" t="s">
        <v>1119</v>
      </c>
      <c r="B38" s="27" t="s">
        <v>1120</v>
      </c>
      <c r="C38" s="29">
        <v>246800</v>
      </c>
      <c r="D38" s="30">
        <v>209780</v>
      </c>
      <c r="E38" s="31">
        <f t="shared" ref="E38:E45" si="2">1-D38/C38</f>
        <v>0.15</v>
      </c>
      <c r="F38" s="296" t="s">
        <v>1534</v>
      </c>
    </row>
    <row r="39" spans="1:6" ht="20.25" customHeight="1" x14ac:dyDescent="0.25">
      <c r="A39" s="396"/>
      <c r="B39" s="27" t="s">
        <v>1121</v>
      </c>
      <c r="C39" s="29">
        <v>256800</v>
      </c>
      <c r="D39" s="30">
        <v>218280</v>
      </c>
      <c r="E39" s="31">
        <f t="shared" si="2"/>
        <v>0.15</v>
      </c>
      <c r="F39" s="296"/>
    </row>
    <row r="40" spans="1:6" ht="20.25" customHeight="1" x14ac:dyDescent="0.25">
      <c r="A40" s="396"/>
      <c r="B40" s="27" t="s">
        <v>1122</v>
      </c>
      <c r="C40" s="29">
        <v>268800</v>
      </c>
      <c r="D40" s="30">
        <v>228480</v>
      </c>
      <c r="E40" s="31">
        <f t="shared" si="2"/>
        <v>0.15</v>
      </c>
      <c r="F40" s="296"/>
    </row>
    <row r="41" spans="1:6" ht="20.25" customHeight="1" x14ac:dyDescent="0.25">
      <c r="A41" s="396"/>
      <c r="B41" s="27" t="s">
        <v>1123</v>
      </c>
      <c r="C41" s="29">
        <v>271800</v>
      </c>
      <c r="D41" s="30">
        <v>231030</v>
      </c>
      <c r="E41" s="31">
        <f t="shared" si="2"/>
        <v>0.15</v>
      </c>
      <c r="F41" s="296"/>
    </row>
    <row r="42" spans="1:6" ht="20.25" customHeight="1" x14ac:dyDescent="0.25">
      <c r="A42" s="315"/>
      <c r="B42" s="27" t="s">
        <v>1124</v>
      </c>
      <c r="C42" s="29">
        <v>279800</v>
      </c>
      <c r="D42" s="30">
        <v>237830</v>
      </c>
      <c r="E42" s="31">
        <f t="shared" si="2"/>
        <v>0.15</v>
      </c>
      <c r="F42" s="296"/>
    </row>
    <row r="43" spans="1:6" ht="20.25" customHeight="1" x14ac:dyDescent="0.25">
      <c r="A43" s="315"/>
      <c r="B43" s="27" t="s">
        <v>1125</v>
      </c>
      <c r="C43" s="29">
        <v>293800</v>
      </c>
      <c r="D43" s="30">
        <v>249730</v>
      </c>
      <c r="E43" s="31">
        <f t="shared" si="2"/>
        <v>0.15</v>
      </c>
      <c r="F43" s="296"/>
    </row>
    <row r="44" spans="1:6" ht="20.25" customHeight="1" x14ac:dyDescent="0.25">
      <c r="A44" s="315"/>
      <c r="B44" s="27" t="s">
        <v>1126</v>
      </c>
      <c r="C44" s="29">
        <v>326800</v>
      </c>
      <c r="D44" s="30">
        <v>277780</v>
      </c>
      <c r="E44" s="31">
        <f t="shared" si="2"/>
        <v>0.15</v>
      </c>
      <c r="F44" s="296"/>
    </row>
    <row r="45" spans="1:6" ht="20.25" customHeight="1" x14ac:dyDescent="0.25">
      <c r="A45" s="315"/>
      <c r="B45" s="27" t="s">
        <v>1127</v>
      </c>
      <c r="C45" s="29">
        <v>329800</v>
      </c>
      <c r="D45" s="30">
        <v>280330</v>
      </c>
      <c r="E45" s="31">
        <f t="shared" si="2"/>
        <v>0.15</v>
      </c>
      <c r="F45" s="296"/>
    </row>
    <row r="46" spans="1:6" ht="57" customHeight="1" x14ac:dyDescent="0.25">
      <c r="A46" s="425"/>
      <c r="B46" s="197" t="s">
        <v>1128</v>
      </c>
      <c r="C46" s="226"/>
      <c r="D46" s="226"/>
      <c r="E46" s="226"/>
      <c r="F46" s="425"/>
    </row>
    <row r="47" spans="1:6" s="14" customFormat="1" ht="20.25" customHeight="1" x14ac:dyDescent="0.25">
      <c r="A47" s="18" t="s">
        <v>260</v>
      </c>
      <c r="B47" s="18" t="s">
        <v>261</v>
      </c>
      <c r="C47" s="18" t="s">
        <v>262</v>
      </c>
      <c r="D47" s="18" t="s">
        <v>263</v>
      </c>
      <c r="E47" s="18" t="s">
        <v>264</v>
      </c>
      <c r="F47" s="19" t="s">
        <v>265</v>
      </c>
    </row>
    <row r="48" spans="1:6" s="14" customFormat="1" ht="20.25" customHeight="1" x14ac:dyDescent="0.25">
      <c r="A48" s="405" t="s">
        <v>1129</v>
      </c>
      <c r="B48" s="27" t="s">
        <v>1130</v>
      </c>
      <c r="C48" s="29">
        <v>129900</v>
      </c>
      <c r="D48" s="30">
        <v>103920</v>
      </c>
      <c r="E48" s="26">
        <f>1-D49/C49</f>
        <v>0.2</v>
      </c>
      <c r="F48" s="33"/>
    </row>
    <row r="49" spans="1:6" ht="20.25" customHeight="1" x14ac:dyDescent="0.25">
      <c r="A49" s="406"/>
      <c r="B49" s="27" t="s">
        <v>1131</v>
      </c>
      <c r="C49" s="29">
        <v>136900</v>
      </c>
      <c r="D49" s="30">
        <v>109520</v>
      </c>
      <c r="E49" s="26">
        <f>1-D50/C50</f>
        <v>0.2</v>
      </c>
      <c r="F49" s="400" t="s">
        <v>1534</v>
      </c>
    </row>
    <row r="50" spans="1:6" ht="20.25" customHeight="1" x14ac:dyDescent="0.25">
      <c r="A50" s="406"/>
      <c r="B50" s="27" t="s">
        <v>1132</v>
      </c>
      <c r="C50" s="29">
        <v>142900</v>
      </c>
      <c r="D50" s="30">
        <v>114320</v>
      </c>
      <c r="E50" s="26">
        <f t="shared" ref="E50:E59" si="3">1-D50/C50</f>
        <v>0.2</v>
      </c>
      <c r="F50" s="401"/>
    </row>
    <row r="51" spans="1:6" ht="20.25" customHeight="1" x14ac:dyDescent="0.25">
      <c r="A51" s="406"/>
      <c r="B51" s="27" t="s">
        <v>1133</v>
      </c>
      <c r="C51" s="29">
        <v>144900</v>
      </c>
      <c r="D51" s="30">
        <v>115920</v>
      </c>
      <c r="E51" s="26">
        <f t="shared" si="3"/>
        <v>0.2</v>
      </c>
      <c r="F51" s="401"/>
    </row>
    <row r="52" spans="1:6" ht="20.25" customHeight="1" x14ac:dyDescent="0.25">
      <c r="A52" s="406"/>
      <c r="B52" s="27" t="s">
        <v>1134</v>
      </c>
      <c r="C52" s="29">
        <v>149900</v>
      </c>
      <c r="D52" s="30">
        <v>119920</v>
      </c>
      <c r="E52" s="26">
        <f t="shared" si="3"/>
        <v>0.2</v>
      </c>
      <c r="F52" s="401"/>
    </row>
    <row r="53" spans="1:6" ht="20.25" customHeight="1" x14ac:dyDescent="0.25">
      <c r="A53" s="406"/>
      <c r="B53" s="27" t="s">
        <v>1135</v>
      </c>
      <c r="C53" s="29">
        <v>158900</v>
      </c>
      <c r="D53" s="30">
        <v>127120</v>
      </c>
      <c r="E53" s="26">
        <f t="shared" si="3"/>
        <v>0.2</v>
      </c>
      <c r="F53" s="401"/>
    </row>
    <row r="54" spans="1:6" ht="20.25" customHeight="1" x14ac:dyDescent="0.25">
      <c r="A54" s="406"/>
      <c r="B54" s="27" t="s">
        <v>1136</v>
      </c>
      <c r="C54" s="29">
        <v>160900</v>
      </c>
      <c r="D54" s="30">
        <v>128720</v>
      </c>
      <c r="E54" s="26">
        <f t="shared" si="3"/>
        <v>0.2</v>
      </c>
      <c r="F54" s="401"/>
    </row>
    <row r="55" spans="1:6" ht="20.25" customHeight="1" x14ac:dyDescent="0.25">
      <c r="A55" s="406"/>
      <c r="B55" s="27" t="s">
        <v>1137</v>
      </c>
      <c r="C55" s="29">
        <v>163900</v>
      </c>
      <c r="D55" s="30">
        <v>131120</v>
      </c>
      <c r="E55" s="26">
        <f t="shared" si="3"/>
        <v>0.2</v>
      </c>
      <c r="F55" s="401"/>
    </row>
    <row r="56" spans="1:6" ht="20.25" customHeight="1" x14ac:dyDescent="0.25">
      <c r="A56" s="406"/>
      <c r="B56" s="27" t="s">
        <v>1138</v>
      </c>
      <c r="C56" s="29">
        <v>145900</v>
      </c>
      <c r="D56" s="30">
        <v>116720</v>
      </c>
      <c r="E56" s="26">
        <f t="shared" si="3"/>
        <v>0.2</v>
      </c>
      <c r="F56" s="401"/>
    </row>
    <row r="57" spans="1:6" ht="20.25" customHeight="1" x14ac:dyDescent="0.25">
      <c r="A57" s="406"/>
      <c r="B57" s="27" t="s">
        <v>1139</v>
      </c>
      <c r="C57" s="29">
        <v>153900</v>
      </c>
      <c r="D57" s="30">
        <v>123120</v>
      </c>
      <c r="E57" s="26">
        <f t="shared" si="3"/>
        <v>0.2</v>
      </c>
      <c r="F57" s="401"/>
    </row>
    <row r="58" spans="1:6" ht="20.25" customHeight="1" x14ac:dyDescent="0.25">
      <c r="A58" s="406"/>
      <c r="B58" s="27" t="s">
        <v>1140</v>
      </c>
      <c r="C58" s="29">
        <v>159900</v>
      </c>
      <c r="D58" s="30">
        <v>127920</v>
      </c>
      <c r="E58" s="26">
        <f t="shared" si="3"/>
        <v>0.2</v>
      </c>
      <c r="F58" s="401"/>
    </row>
    <row r="59" spans="1:6" ht="20.25" customHeight="1" x14ac:dyDescent="0.25">
      <c r="A59" s="406"/>
      <c r="B59" s="27" t="s">
        <v>1141</v>
      </c>
      <c r="C59" s="29">
        <v>169900</v>
      </c>
      <c r="D59" s="30">
        <v>135920</v>
      </c>
      <c r="E59" s="26">
        <f t="shared" si="3"/>
        <v>0.2</v>
      </c>
      <c r="F59" s="401"/>
    </row>
    <row r="60" spans="1:6" ht="44.25" customHeight="1" x14ac:dyDescent="0.25">
      <c r="A60" s="407"/>
      <c r="B60" s="339" t="s">
        <v>1142</v>
      </c>
      <c r="C60" s="340"/>
      <c r="D60" s="340"/>
      <c r="E60" s="340"/>
      <c r="F60" s="341"/>
    </row>
    <row r="61" spans="1:6" s="14" customFormat="1" ht="20.25" customHeight="1" x14ac:dyDescent="0.25">
      <c r="A61" s="18" t="s">
        <v>260</v>
      </c>
      <c r="B61" s="18" t="s">
        <v>261</v>
      </c>
      <c r="C61" s="18" t="s">
        <v>262</v>
      </c>
      <c r="D61" s="18" t="s">
        <v>263</v>
      </c>
      <c r="E61" s="18" t="s">
        <v>264</v>
      </c>
      <c r="F61" s="19" t="s">
        <v>265</v>
      </c>
    </row>
    <row r="62" spans="1:6" ht="20.25" customHeight="1" x14ac:dyDescent="0.25">
      <c r="A62" s="396" t="s">
        <v>1143</v>
      </c>
      <c r="B62" s="27" t="s">
        <v>1144</v>
      </c>
      <c r="C62" s="29">
        <v>159900</v>
      </c>
      <c r="D62" s="30">
        <v>127920</v>
      </c>
      <c r="E62" s="26">
        <f>1-D62/C62</f>
        <v>0.2</v>
      </c>
      <c r="F62" s="296" t="s">
        <v>1534</v>
      </c>
    </row>
    <row r="63" spans="1:6" ht="20.25" customHeight="1" x14ac:dyDescent="0.25">
      <c r="A63" s="396"/>
      <c r="B63" s="27" t="s">
        <v>1145</v>
      </c>
      <c r="C63" s="29">
        <v>173900</v>
      </c>
      <c r="D63" s="30">
        <v>139120</v>
      </c>
      <c r="E63" s="26">
        <f>1-D63/C63</f>
        <v>0.2</v>
      </c>
      <c r="F63" s="296"/>
    </row>
    <row r="64" spans="1:6" ht="20.25" customHeight="1" x14ac:dyDescent="0.25">
      <c r="A64" s="396"/>
      <c r="B64" s="27" t="s">
        <v>1146</v>
      </c>
      <c r="C64" s="29">
        <v>187900</v>
      </c>
      <c r="D64" s="30">
        <v>150320</v>
      </c>
      <c r="E64" s="26">
        <f>1-D64/C64</f>
        <v>0.2</v>
      </c>
      <c r="F64" s="296"/>
    </row>
    <row r="65" spans="1:6" ht="20.25" customHeight="1" x14ac:dyDescent="0.25">
      <c r="A65" s="396"/>
      <c r="B65" s="27" t="s">
        <v>1147</v>
      </c>
      <c r="C65" s="29">
        <v>169900</v>
      </c>
      <c r="D65" s="30">
        <v>135920</v>
      </c>
      <c r="E65" s="26">
        <f>1-D65/C65</f>
        <v>0.2</v>
      </c>
      <c r="F65" s="296"/>
    </row>
    <row r="66" spans="1:6" ht="20.25" customHeight="1" x14ac:dyDescent="0.25">
      <c r="A66" s="396"/>
      <c r="B66" s="27" t="s">
        <v>1148</v>
      </c>
      <c r="C66" s="29">
        <v>179900</v>
      </c>
      <c r="D66" s="30">
        <v>143920</v>
      </c>
      <c r="E66" s="26">
        <f>1-D66/C66</f>
        <v>0.2</v>
      </c>
      <c r="F66" s="296"/>
    </row>
    <row r="67" spans="1:6" ht="32.25" customHeight="1" x14ac:dyDescent="0.25">
      <c r="A67" s="425"/>
      <c r="B67" s="339" t="s">
        <v>1149</v>
      </c>
      <c r="C67" s="340"/>
      <c r="D67" s="340"/>
      <c r="E67" s="340"/>
      <c r="F67" s="425"/>
    </row>
    <row r="68" spans="1:6" s="14" customFormat="1" ht="20.25" customHeight="1" x14ac:dyDescent="0.25">
      <c r="A68" s="18" t="s">
        <v>260</v>
      </c>
      <c r="B68" s="18" t="s">
        <v>261</v>
      </c>
      <c r="C68" s="18" t="s">
        <v>262</v>
      </c>
      <c r="D68" s="18" t="s">
        <v>263</v>
      </c>
      <c r="E68" s="18" t="s">
        <v>264</v>
      </c>
      <c r="F68" s="19" t="s">
        <v>265</v>
      </c>
    </row>
    <row r="69" spans="1:6" ht="20.25" customHeight="1" x14ac:dyDescent="0.25">
      <c r="A69" s="396" t="s">
        <v>1150</v>
      </c>
      <c r="B69" s="27" t="s">
        <v>1151</v>
      </c>
      <c r="C69" s="29">
        <v>182800</v>
      </c>
      <c r="D69" s="30">
        <v>146240</v>
      </c>
      <c r="E69" s="26">
        <f t="shared" ref="E69:E75" si="4">1-D69/C69</f>
        <v>0.2</v>
      </c>
      <c r="F69" s="296" t="s">
        <v>1534</v>
      </c>
    </row>
    <row r="70" spans="1:6" ht="20.25" customHeight="1" x14ac:dyDescent="0.25">
      <c r="A70" s="396"/>
      <c r="B70" s="27" t="s">
        <v>1152</v>
      </c>
      <c r="C70" s="29">
        <v>192800</v>
      </c>
      <c r="D70" s="30">
        <v>154240</v>
      </c>
      <c r="E70" s="26">
        <f t="shared" si="4"/>
        <v>0.2</v>
      </c>
      <c r="F70" s="296"/>
    </row>
    <row r="71" spans="1:6" ht="20.25" customHeight="1" x14ac:dyDescent="0.25">
      <c r="A71" s="396"/>
      <c r="B71" s="27" t="s">
        <v>1153</v>
      </c>
      <c r="C71" s="29">
        <v>213800</v>
      </c>
      <c r="D71" s="30">
        <v>171040</v>
      </c>
      <c r="E71" s="26">
        <f t="shared" si="4"/>
        <v>0.2</v>
      </c>
      <c r="F71" s="296"/>
    </row>
    <row r="72" spans="1:6" ht="20.25" customHeight="1" x14ac:dyDescent="0.25">
      <c r="A72" s="396"/>
      <c r="B72" s="27" t="s">
        <v>1154</v>
      </c>
      <c r="C72" s="29">
        <v>228800</v>
      </c>
      <c r="D72" s="30">
        <v>183040</v>
      </c>
      <c r="E72" s="26">
        <f t="shared" si="4"/>
        <v>0.2</v>
      </c>
      <c r="F72" s="296"/>
    </row>
    <row r="73" spans="1:6" ht="20.25" customHeight="1" x14ac:dyDescent="0.25">
      <c r="A73" s="396"/>
      <c r="B73" s="27" t="s">
        <v>1155</v>
      </c>
      <c r="C73" s="29">
        <v>239800</v>
      </c>
      <c r="D73" s="30">
        <v>191840</v>
      </c>
      <c r="E73" s="26">
        <f t="shared" si="4"/>
        <v>0.2</v>
      </c>
      <c r="F73" s="296"/>
    </row>
    <row r="74" spans="1:6" ht="20.25" customHeight="1" x14ac:dyDescent="0.25">
      <c r="A74" s="396"/>
      <c r="B74" s="27" t="s">
        <v>1156</v>
      </c>
      <c r="C74" s="29">
        <v>229800</v>
      </c>
      <c r="D74" s="30">
        <v>206820</v>
      </c>
      <c r="E74" s="26">
        <f t="shared" si="4"/>
        <v>0.1</v>
      </c>
      <c r="F74" s="296"/>
    </row>
    <row r="75" spans="1:6" ht="20.25" customHeight="1" x14ac:dyDescent="0.25">
      <c r="A75" s="396"/>
      <c r="B75" s="27" t="s">
        <v>1157</v>
      </c>
      <c r="C75" s="29">
        <v>258800</v>
      </c>
      <c r="D75" s="30">
        <v>232920</v>
      </c>
      <c r="E75" s="26">
        <f t="shared" si="4"/>
        <v>0.1</v>
      </c>
      <c r="F75" s="296"/>
    </row>
    <row r="76" spans="1:6" ht="71.25" customHeight="1" x14ac:dyDescent="0.25">
      <c r="A76" s="425"/>
      <c r="B76" s="197" t="s">
        <v>1158</v>
      </c>
      <c r="C76" s="226"/>
      <c r="D76" s="226"/>
      <c r="E76" s="226"/>
      <c r="F76" s="425"/>
    </row>
    <row r="77" spans="1:6" s="14" customFormat="1" ht="20.25" customHeight="1" x14ac:dyDescent="0.25">
      <c r="A77" s="18" t="s">
        <v>260</v>
      </c>
      <c r="B77" s="18" t="s">
        <v>261</v>
      </c>
      <c r="C77" s="18" t="s">
        <v>262</v>
      </c>
      <c r="D77" s="18" t="s">
        <v>263</v>
      </c>
      <c r="E77" s="18" t="s">
        <v>264</v>
      </c>
      <c r="F77" s="19" t="s">
        <v>265</v>
      </c>
    </row>
    <row r="78" spans="1:6" ht="20.25" customHeight="1" x14ac:dyDescent="0.25">
      <c r="A78" s="405" t="s">
        <v>1159</v>
      </c>
      <c r="B78" s="27" t="s">
        <v>1160</v>
      </c>
      <c r="C78" s="29">
        <v>119900</v>
      </c>
      <c r="D78" s="30">
        <v>107910</v>
      </c>
      <c r="E78" s="26">
        <f>1-D78/C78</f>
        <v>0.1</v>
      </c>
      <c r="F78" s="400" t="s">
        <v>1534</v>
      </c>
    </row>
    <row r="79" spans="1:6" ht="20.25" customHeight="1" x14ac:dyDescent="0.25">
      <c r="A79" s="406"/>
      <c r="B79" s="27" t="s">
        <v>1161</v>
      </c>
      <c r="C79" s="29">
        <v>125900</v>
      </c>
      <c r="D79" s="30">
        <v>113310</v>
      </c>
      <c r="E79" s="26">
        <f>1-D79/C79</f>
        <v>0.1</v>
      </c>
      <c r="F79" s="401"/>
    </row>
    <row r="80" spans="1:6" ht="20.25" customHeight="1" x14ac:dyDescent="0.25">
      <c r="A80" s="406"/>
      <c r="B80" s="27" t="s">
        <v>1162</v>
      </c>
      <c r="C80" s="29">
        <v>132900</v>
      </c>
      <c r="D80" s="30">
        <v>119610</v>
      </c>
      <c r="E80" s="26">
        <f>1-D80/C80</f>
        <v>0.1</v>
      </c>
      <c r="F80" s="401"/>
    </row>
    <row r="81" spans="1:6" ht="20.25" customHeight="1" x14ac:dyDescent="0.25">
      <c r="A81" s="406"/>
      <c r="B81" s="27" t="s">
        <v>1163</v>
      </c>
      <c r="C81" s="29">
        <v>139900</v>
      </c>
      <c r="D81" s="30">
        <v>125910</v>
      </c>
      <c r="E81" s="26">
        <f>1-D81/C81</f>
        <v>0.1</v>
      </c>
      <c r="F81" s="401"/>
    </row>
    <row r="82" spans="1:6" ht="35.25" customHeight="1" x14ac:dyDescent="0.25">
      <c r="A82" s="407"/>
      <c r="B82" s="339" t="s">
        <v>1164</v>
      </c>
      <c r="C82" s="340"/>
      <c r="D82" s="340"/>
      <c r="E82" s="341"/>
      <c r="F82" s="402"/>
    </row>
    <row r="83" spans="1:6" s="14" customFormat="1" ht="20.25" customHeight="1" x14ac:dyDescent="0.25">
      <c r="A83" s="18" t="s">
        <v>260</v>
      </c>
      <c r="B83" s="18" t="s">
        <v>261</v>
      </c>
      <c r="C83" s="18" t="s">
        <v>262</v>
      </c>
      <c r="D83" s="18" t="s">
        <v>263</v>
      </c>
      <c r="E83" s="18" t="s">
        <v>264</v>
      </c>
      <c r="F83" s="19" t="s">
        <v>265</v>
      </c>
    </row>
    <row r="84" spans="1:6" ht="20.25" customHeight="1" x14ac:dyDescent="0.25">
      <c r="A84" s="405" t="s">
        <v>1165</v>
      </c>
      <c r="B84" s="27" t="s">
        <v>1166</v>
      </c>
      <c r="C84" s="29">
        <v>279800</v>
      </c>
      <c r="D84" s="30">
        <v>232234</v>
      </c>
      <c r="E84" s="26">
        <f t="shared" ref="E84:E89" si="5">1-D84/C84</f>
        <v>0.17</v>
      </c>
      <c r="F84" s="400" t="s">
        <v>1534</v>
      </c>
    </row>
    <row r="85" spans="1:6" ht="20.25" customHeight="1" x14ac:dyDescent="0.25">
      <c r="A85" s="406"/>
      <c r="B85" s="27" t="s">
        <v>1167</v>
      </c>
      <c r="C85" s="29">
        <v>298800</v>
      </c>
      <c r="D85" s="30">
        <v>248004</v>
      </c>
      <c r="E85" s="26">
        <f t="shared" si="5"/>
        <v>0.17</v>
      </c>
      <c r="F85" s="401"/>
    </row>
    <row r="86" spans="1:6" ht="20.25" customHeight="1" x14ac:dyDescent="0.25">
      <c r="A86" s="406"/>
      <c r="B86" s="27" t="s">
        <v>1168</v>
      </c>
      <c r="C86" s="29">
        <v>310800</v>
      </c>
      <c r="D86" s="30">
        <v>257964</v>
      </c>
      <c r="E86" s="26">
        <f t="shared" si="5"/>
        <v>0.17</v>
      </c>
      <c r="F86" s="401"/>
    </row>
    <row r="87" spans="1:6" ht="20.25" customHeight="1" x14ac:dyDescent="0.25">
      <c r="A87" s="406"/>
      <c r="B87" s="27" t="s">
        <v>1169</v>
      </c>
      <c r="C87" s="29">
        <v>312800</v>
      </c>
      <c r="D87" s="30">
        <v>259624</v>
      </c>
      <c r="E87" s="26">
        <f t="shared" si="5"/>
        <v>0.17</v>
      </c>
      <c r="F87" s="401"/>
    </row>
    <row r="88" spans="1:6" ht="20.25" customHeight="1" x14ac:dyDescent="0.25">
      <c r="A88" s="406"/>
      <c r="B88" s="27" t="s">
        <v>1170</v>
      </c>
      <c r="C88" s="29">
        <v>331800</v>
      </c>
      <c r="D88" s="30">
        <v>275394</v>
      </c>
      <c r="E88" s="26">
        <f t="shared" si="5"/>
        <v>0.17</v>
      </c>
      <c r="F88" s="401"/>
    </row>
    <row r="89" spans="1:6" ht="20.25" customHeight="1" x14ac:dyDescent="0.25">
      <c r="A89" s="406"/>
      <c r="B89" s="27" t="s">
        <v>1171</v>
      </c>
      <c r="C89" s="29">
        <v>333800</v>
      </c>
      <c r="D89" s="30">
        <v>277054</v>
      </c>
      <c r="E89" s="26">
        <f t="shared" si="5"/>
        <v>0.17</v>
      </c>
      <c r="F89" s="401"/>
    </row>
    <row r="90" spans="1:6" ht="39.75" customHeight="1" x14ac:dyDescent="0.25">
      <c r="A90" s="407"/>
      <c r="B90" s="339" t="s">
        <v>1172</v>
      </c>
      <c r="C90" s="428"/>
      <c r="D90" s="428"/>
      <c r="E90" s="429"/>
      <c r="F90" s="402"/>
    </row>
    <row r="91" spans="1:6" ht="19" customHeight="1" x14ac:dyDescent="0.25">
      <c r="A91" s="18" t="s">
        <v>260</v>
      </c>
      <c r="B91" s="18" t="s">
        <v>261</v>
      </c>
      <c r="C91" s="18" t="s">
        <v>262</v>
      </c>
      <c r="D91" s="18" t="s">
        <v>263</v>
      </c>
      <c r="E91" s="18" t="s">
        <v>264</v>
      </c>
      <c r="F91" s="19" t="s">
        <v>265</v>
      </c>
    </row>
    <row r="92" spans="1:6" ht="22" customHeight="1" x14ac:dyDescent="0.25">
      <c r="A92" s="430" t="s">
        <v>1173</v>
      </c>
      <c r="B92" s="20" t="s">
        <v>1174</v>
      </c>
      <c r="C92" s="21">
        <v>97800</v>
      </c>
      <c r="D92" s="22">
        <v>92910</v>
      </c>
      <c r="E92" s="23">
        <f>1-D92/C92</f>
        <v>0.05</v>
      </c>
      <c r="F92" s="400" t="s">
        <v>1534</v>
      </c>
    </row>
    <row r="93" spans="1:6" ht="19" customHeight="1" x14ac:dyDescent="0.25">
      <c r="A93" s="431"/>
      <c r="B93" s="20" t="s">
        <v>1175</v>
      </c>
      <c r="C93" s="21">
        <v>102800</v>
      </c>
      <c r="D93" s="22">
        <v>97660</v>
      </c>
      <c r="E93" s="23">
        <f>1-D93/C93</f>
        <v>0.05</v>
      </c>
      <c r="F93" s="401"/>
    </row>
    <row r="94" spans="1:6" ht="20.149999999999999" customHeight="1" x14ac:dyDescent="0.25">
      <c r="A94" s="431"/>
      <c r="B94" s="20" t="s">
        <v>1176</v>
      </c>
      <c r="C94" s="21">
        <v>108800</v>
      </c>
      <c r="D94" s="22">
        <v>103360</v>
      </c>
      <c r="E94" s="23">
        <f>1-D94/C94</f>
        <v>0.05</v>
      </c>
      <c r="F94" s="401"/>
    </row>
    <row r="95" spans="1:6" ht="21" customHeight="1" x14ac:dyDescent="0.25">
      <c r="A95" s="431"/>
      <c r="B95" s="20" t="s">
        <v>1177</v>
      </c>
      <c r="C95" s="21">
        <v>112800</v>
      </c>
      <c r="D95" s="22">
        <v>107160</v>
      </c>
      <c r="E95" s="23">
        <f>1-D95/C95</f>
        <v>0.05</v>
      </c>
      <c r="F95" s="401"/>
    </row>
    <row r="96" spans="1:6" ht="38.15" customHeight="1" x14ac:dyDescent="0.25">
      <c r="A96" s="432"/>
      <c r="B96" s="359" t="s">
        <v>1178</v>
      </c>
      <c r="C96" s="426"/>
      <c r="D96" s="426"/>
      <c r="E96" s="427"/>
      <c r="F96" s="402"/>
    </row>
    <row r="97" spans="1:7" ht="19" customHeight="1" x14ac:dyDescent="0.25">
      <c r="A97" s="18" t="s">
        <v>260</v>
      </c>
      <c r="B97" s="18" t="s">
        <v>261</v>
      </c>
      <c r="C97" s="18" t="s">
        <v>262</v>
      </c>
      <c r="D97" s="18" t="s">
        <v>263</v>
      </c>
      <c r="E97" s="18" t="s">
        <v>264</v>
      </c>
      <c r="F97" s="19" t="s">
        <v>265</v>
      </c>
    </row>
    <row r="98" spans="1:7" ht="20.149999999999999" customHeight="1" x14ac:dyDescent="0.25">
      <c r="A98" s="430" t="s">
        <v>1179</v>
      </c>
      <c r="B98" s="20" t="s">
        <v>1180</v>
      </c>
      <c r="C98" s="21">
        <v>189800</v>
      </c>
      <c r="D98" s="22">
        <v>151840</v>
      </c>
      <c r="E98" s="23">
        <f>1-D98/C98</f>
        <v>0.2</v>
      </c>
      <c r="F98" s="400" t="s">
        <v>1534</v>
      </c>
    </row>
    <row r="99" spans="1:7" ht="18" customHeight="1" x14ac:dyDescent="0.25">
      <c r="A99" s="431"/>
      <c r="B99" s="20" t="s">
        <v>1181</v>
      </c>
      <c r="C99" s="21">
        <v>199800</v>
      </c>
      <c r="D99" s="22">
        <v>159840</v>
      </c>
      <c r="E99" s="23">
        <f>1-D99/C99</f>
        <v>0.2</v>
      </c>
      <c r="F99" s="401"/>
    </row>
    <row r="100" spans="1:7" ht="19" customHeight="1" x14ac:dyDescent="0.25">
      <c r="A100" s="431"/>
      <c r="B100" s="20" t="s">
        <v>1182</v>
      </c>
      <c r="C100" s="21">
        <v>199800</v>
      </c>
      <c r="D100" s="22">
        <v>159840</v>
      </c>
      <c r="E100" s="23">
        <f>1-D100/C100</f>
        <v>0.2</v>
      </c>
      <c r="F100" s="401"/>
    </row>
    <row r="101" spans="1:7" ht="21" customHeight="1" x14ac:dyDescent="0.25">
      <c r="A101" s="431"/>
      <c r="B101" s="20" t="s">
        <v>1183</v>
      </c>
      <c r="C101" s="21">
        <v>209800</v>
      </c>
      <c r="D101" s="22">
        <v>167840</v>
      </c>
      <c r="E101" s="23">
        <f>1-D101/C101</f>
        <v>0.2</v>
      </c>
      <c r="F101" s="401"/>
    </row>
    <row r="102" spans="1:7" ht="40" customHeight="1" x14ac:dyDescent="0.25">
      <c r="A102" s="432"/>
      <c r="B102" s="359" t="s">
        <v>1184</v>
      </c>
      <c r="C102" s="426"/>
      <c r="D102" s="426"/>
      <c r="E102" s="427"/>
      <c r="F102" s="402"/>
    </row>
    <row r="103" spans="1:7" ht="19" customHeight="1" x14ac:dyDescent="0.25">
      <c r="A103" s="18" t="s">
        <v>260</v>
      </c>
      <c r="B103" s="18" t="s">
        <v>261</v>
      </c>
      <c r="C103" s="18" t="s">
        <v>262</v>
      </c>
      <c r="D103" s="18" t="s">
        <v>263</v>
      </c>
      <c r="E103" s="18" t="s">
        <v>264</v>
      </c>
      <c r="F103" s="19" t="s">
        <v>265</v>
      </c>
    </row>
    <row r="104" spans="1:7" ht="20.149999999999999" customHeight="1" x14ac:dyDescent="0.25">
      <c r="A104" s="430" t="s">
        <v>1185</v>
      </c>
      <c r="B104" s="20" t="s">
        <v>1186</v>
      </c>
      <c r="C104" s="21">
        <v>129800</v>
      </c>
      <c r="D104" s="22">
        <v>116820</v>
      </c>
      <c r="E104" s="23">
        <f>1-D104/C104</f>
        <v>0.1</v>
      </c>
      <c r="F104" s="400" t="s">
        <v>1534</v>
      </c>
    </row>
    <row r="105" spans="1:7" ht="20.149999999999999" customHeight="1" x14ac:dyDescent="0.25">
      <c r="A105" s="431"/>
      <c r="B105" s="20" t="s">
        <v>1187</v>
      </c>
      <c r="C105" s="21">
        <v>149800</v>
      </c>
      <c r="D105" s="22">
        <v>134820</v>
      </c>
      <c r="E105" s="23">
        <f>1-D105/C105</f>
        <v>0.1</v>
      </c>
      <c r="F105" s="401"/>
    </row>
    <row r="106" spans="1:7" ht="20.149999999999999" customHeight="1" x14ac:dyDescent="0.25">
      <c r="A106" s="431"/>
      <c r="B106" s="20" t="s">
        <v>1188</v>
      </c>
      <c r="C106" s="21">
        <v>155800</v>
      </c>
      <c r="D106" s="22">
        <v>140220</v>
      </c>
      <c r="E106" s="23">
        <f>1-D106/C106</f>
        <v>0.1</v>
      </c>
      <c r="F106" s="401"/>
    </row>
    <row r="107" spans="1:7" ht="41.15" customHeight="1" x14ac:dyDescent="0.25">
      <c r="A107" s="432"/>
      <c r="B107" s="359" t="s">
        <v>1189</v>
      </c>
      <c r="C107" s="426"/>
      <c r="D107" s="426"/>
      <c r="E107" s="427"/>
      <c r="F107" s="402"/>
    </row>
    <row r="108" spans="1:7" ht="15.5" x14ac:dyDescent="0.3">
      <c r="B108" s="403" t="s">
        <v>349</v>
      </c>
      <c r="C108" s="404"/>
      <c r="D108" s="404"/>
      <c r="E108" s="404"/>
      <c r="F108" s="404"/>
      <c r="G108" s="404"/>
    </row>
    <row r="1048575" ht="18" hidden="1" customHeight="1" x14ac:dyDescent="0.25"/>
    <row r="1048576" ht="81" hidden="1" customHeight="1" x14ac:dyDescent="0.25"/>
  </sheetData>
  <mergeCells count="37">
    <mergeCell ref="B36:E36"/>
    <mergeCell ref="B46:E46"/>
    <mergeCell ref="B60:F60"/>
    <mergeCell ref="F38:F46"/>
    <mergeCell ref="F49:F59"/>
    <mergeCell ref="B108:G108"/>
    <mergeCell ref="A11:A26"/>
    <mergeCell ref="A28:A36"/>
    <mergeCell ref="A38:A46"/>
    <mergeCell ref="A48:A60"/>
    <mergeCell ref="A62:A67"/>
    <mergeCell ref="A69:A76"/>
    <mergeCell ref="A78:A82"/>
    <mergeCell ref="A84:A90"/>
    <mergeCell ref="A92:A96"/>
    <mergeCell ref="A98:A102"/>
    <mergeCell ref="A104:A107"/>
    <mergeCell ref="F11:F26"/>
    <mergeCell ref="F28:F36"/>
    <mergeCell ref="B67:E67"/>
    <mergeCell ref="B76:E76"/>
    <mergeCell ref="F98:F102"/>
    <mergeCell ref="F104:F107"/>
    <mergeCell ref="A1:F5"/>
    <mergeCell ref="A6:F7"/>
    <mergeCell ref="F62:F67"/>
    <mergeCell ref="F69:F76"/>
    <mergeCell ref="F78:F82"/>
    <mergeCell ref="F84:F90"/>
    <mergeCell ref="F92:F96"/>
    <mergeCell ref="B102:E102"/>
    <mergeCell ref="B107:E107"/>
    <mergeCell ref="B82:E82"/>
    <mergeCell ref="B90:E90"/>
    <mergeCell ref="B96:E96"/>
    <mergeCell ref="A8:F8"/>
    <mergeCell ref="B26:E26"/>
  </mergeCells>
  <phoneticPr fontId="30" type="noConversion"/>
  <pageMargins left="0.25" right="0.25" top="0.63958333333333295" bottom="1" header="0.34930555555555598" footer="0.5"/>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tint="0.7993408001953185"/>
  </sheetPr>
  <dimension ref="A1:H72"/>
  <sheetViews>
    <sheetView workbookViewId="0">
      <selection sqref="A1:F5"/>
    </sheetView>
  </sheetViews>
  <sheetFormatPr defaultColWidth="0" defaultRowHeight="15" zeroHeight="1" x14ac:dyDescent="0.25"/>
  <cols>
    <col min="1" max="1" width="13.83203125" customWidth="1"/>
    <col min="2" max="2" width="54.58203125" customWidth="1"/>
    <col min="3" max="5" width="13.83203125" customWidth="1"/>
    <col min="6" max="6" width="16.1640625" customWidth="1"/>
    <col min="7" max="8" width="0" hidden="1" customWidth="1"/>
    <col min="9" max="16384" width="8" hidden="1"/>
  </cols>
  <sheetData>
    <row r="1" spans="1:6" ht="18.649999999999999" customHeight="1" x14ac:dyDescent="0.25">
      <c r="A1" s="387" t="s">
        <v>1190</v>
      </c>
      <c r="B1" s="388"/>
      <c r="C1" s="388"/>
      <c r="D1" s="388"/>
      <c r="E1" s="388"/>
      <c r="F1" s="389"/>
    </row>
    <row r="2" spans="1:6" ht="18.649999999999999" customHeight="1" x14ac:dyDescent="0.25">
      <c r="A2" s="390"/>
      <c r="B2" s="391"/>
      <c r="C2" s="391"/>
      <c r="D2" s="391"/>
      <c r="E2" s="391"/>
      <c r="F2" s="392"/>
    </row>
    <row r="3" spans="1:6" ht="18.649999999999999" customHeight="1" x14ac:dyDescent="0.25">
      <c r="A3" s="390"/>
      <c r="B3" s="391"/>
      <c r="C3" s="391"/>
      <c r="D3" s="391"/>
      <c r="E3" s="391"/>
      <c r="F3" s="392"/>
    </row>
    <row r="4" spans="1:6" ht="18.649999999999999" customHeight="1" x14ac:dyDescent="0.25">
      <c r="A4" s="390"/>
      <c r="B4" s="391"/>
      <c r="C4" s="391"/>
      <c r="D4" s="391"/>
      <c r="E4" s="391"/>
      <c r="F4" s="392"/>
    </row>
    <row r="5" spans="1:6" ht="18.649999999999999" customHeight="1" x14ac:dyDescent="0.25">
      <c r="A5" s="390"/>
      <c r="B5" s="391"/>
      <c r="C5" s="391"/>
      <c r="D5" s="391"/>
      <c r="E5" s="391"/>
      <c r="F5" s="392"/>
    </row>
    <row r="6" spans="1:6" ht="8.25" customHeight="1" x14ac:dyDescent="0.25">
      <c r="A6" s="393"/>
      <c r="B6" s="394"/>
      <c r="C6" s="394"/>
      <c r="D6" s="394"/>
      <c r="E6" s="394"/>
      <c r="F6" s="395"/>
    </row>
    <row r="7" spans="1:6" ht="5.25" customHeight="1" x14ac:dyDescent="0.25">
      <c r="A7" s="393"/>
      <c r="B7" s="394"/>
      <c r="C7" s="394"/>
      <c r="D7" s="394"/>
      <c r="E7" s="394"/>
      <c r="F7" s="395"/>
    </row>
    <row r="8" spans="1:6" ht="4.5" customHeight="1" x14ac:dyDescent="0.35">
      <c r="A8" s="420"/>
      <c r="B8" s="421"/>
      <c r="C8" s="421"/>
      <c r="D8" s="421"/>
      <c r="E8" s="421"/>
      <c r="F8" s="422"/>
    </row>
    <row r="9" spans="1:6" ht="15.5" x14ac:dyDescent="0.35">
      <c r="A9" s="416"/>
      <c r="B9" s="417"/>
      <c r="C9" s="417"/>
      <c r="D9" s="417"/>
      <c r="E9" s="417"/>
      <c r="F9" s="418"/>
    </row>
    <row r="10" spans="1:6" s="14" customFormat="1" ht="20.25" customHeight="1" x14ac:dyDescent="0.25">
      <c r="A10" s="18" t="s">
        <v>260</v>
      </c>
      <c r="B10" s="18" t="s">
        <v>261</v>
      </c>
      <c r="C10" s="18" t="s">
        <v>262</v>
      </c>
      <c r="D10" s="18" t="s">
        <v>263</v>
      </c>
      <c r="E10" s="18" t="s">
        <v>264</v>
      </c>
      <c r="F10" s="19" t="s">
        <v>265</v>
      </c>
    </row>
    <row r="11" spans="1:6" ht="20.25" customHeight="1" x14ac:dyDescent="0.25">
      <c r="A11" s="289" t="s">
        <v>1191</v>
      </c>
      <c r="B11" s="20" t="s">
        <v>1192</v>
      </c>
      <c r="C11" s="29">
        <v>279800</v>
      </c>
      <c r="D11" s="30">
        <v>279800</v>
      </c>
      <c r="E11" s="26">
        <v>0</v>
      </c>
      <c r="F11" s="296" t="s">
        <v>1534</v>
      </c>
    </row>
    <row r="12" spans="1:6" ht="20.25" customHeight="1" x14ac:dyDescent="0.25">
      <c r="A12" s="411"/>
      <c r="B12" s="20" t="s">
        <v>1193</v>
      </c>
      <c r="C12" s="29">
        <v>292800</v>
      </c>
      <c r="D12" s="30">
        <v>292800</v>
      </c>
      <c r="E12" s="26">
        <v>0</v>
      </c>
      <c r="F12" s="321"/>
    </row>
    <row r="13" spans="1:6" ht="20.25" customHeight="1" x14ac:dyDescent="0.25">
      <c r="A13" s="411"/>
      <c r="B13" s="20" t="s">
        <v>1194</v>
      </c>
      <c r="C13" s="29">
        <v>295800</v>
      </c>
      <c r="D13" s="30">
        <v>295800</v>
      </c>
      <c r="E13" s="26">
        <v>0</v>
      </c>
      <c r="F13" s="321"/>
    </row>
    <row r="14" spans="1:6" ht="20.25" customHeight="1" x14ac:dyDescent="0.25">
      <c r="A14" s="411"/>
      <c r="B14" s="20" t="s">
        <v>1195</v>
      </c>
      <c r="C14" s="29">
        <v>329800</v>
      </c>
      <c r="D14" s="30">
        <v>329800</v>
      </c>
      <c r="E14" s="26">
        <v>0</v>
      </c>
      <c r="F14" s="321"/>
    </row>
    <row r="15" spans="1:6" ht="20.25" customHeight="1" x14ac:dyDescent="0.25">
      <c r="A15" s="411"/>
      <c r="B15" s="20" t="s">
        <v>1196</v>
      </c>
      <c r="C15" s="29">
        <v>332800</v>
      </c>
      <c r="D15" s="30">
        <v>332800</v>
      </c>
      <c r="E15" s="26">
        <v>0</v>
      </c>
      <c r="F15" s="321"/>
    </row>
    <row r="16" spans="1:6" ht="20.25" customHeight="1" x14ac:dyDescent="0.25">
      <c r="A16" s="411"/>
      <c r="B16" s="20" t="s">
        <v>1197</v>
      </c>
      <c r="C16" s="29">
        <v>224800</v>
      </c>
      <c r="D16" s="30">
        <v>224800</v>
      </c>
      <c r="E16" s="26">
        <v>0</v>
      </c>
      <c r="F16" s="321"/>
    </row>
    <row r="17" spans="1:6" ht="20.25" customHeight="1" x14ac:dyDescent="0.25">
      <c r="A17" s="411"/>
      <c r="B17" s="20" t="s">
        <v>1198</v>
      </c>
      <c r="C17" s="29">
        <v>239800</v>
      </c>
      <c r="D17" s="30">
        <v>239800</v>
      </c>
      <c r="E17" s="26">
        <v>0</v>
      </c>
      <c r="F17" s="321"/>
    </row>
    <row r="18" spans="1:6" ht="20.25" customHeight="1" x14ac:dyDescent="0.25">
      <c r="A18" s="411"/>
      <c r="B18" s="20" t="s">
        <v>1199</v>
      </c>
      <c r="C18" s="29">
        <v>255800</v>
      </c>
      <c r="D18" s="30">
        <v>255800</v>
      </c>
      <c r="E18" s="26">
        <v>0</v>
      </c>
      <c r="F18" s="321"/>
    </row>
    <row r="19" spans="1:6" ht="20.25" customHeight="1" x14ac:dyDescent="0.25">
      <c r="A19" s="411"/>
      <c r="B19" s="20" t="s">
        <v>1200</v>
      </c>
      <c r="C19" s="29">
        <v>265800</v>
      </c>
      <c r="D19" s="30">
        <v>265800</v>
      </c>
      <c r="E19" s="26">
        <v>0</v>
      </c>
      <c r="F19" s="321"/>
    </row>
    <row r="20" spans="1:6" s="14" customFormat="1" ht="20.25" customHeight="1" x14ac:dyDescent="0.25">
      <c r="A20" s="18" t="s">
        <v>260</v>
      </c>
      <c r="B20" s="18" t="s">
        <v>261</v>
      </c>
      <c r="C20" s="18" t="s">
        <v>262</v>
      </c>
      <c r="D20" s="18" t="s">
        <v>263</v>
      </c>
      <c r="E20" s="18" t="s">
        <v>264</v>
      </c>
      <c r="F20" s="19" t="s">
        <v>265</v>
      </c>
    </row>
    <row r="21" spans="1:6" ht="20.25" customHeight="1" x14ac:dyDescent="0.25">
      <c r="A21" s="396" t="s">
        <v>1201</v>
      </c>
      <c r="B21" s="27" t="s">
        <v>1202</v>
      </c>
      <c r="C21" s="29">
        <v>185900</v>
      </c>
      <c r="D21" s="30">
        <v>185900</v>
      </c>
      <c r="E21" s="26">
        <f t="shared" ref="E21:E36" si="0">1-D21/C21</f>
        <v>0</v>
      </c>
      <c r="F21" s="296" t="s">
        <v>1534</v>
      </c>
    </row>
    <row r="22" spans="1:6" ht="20.25" customHeight="1" x14ac:dyDescent="0.25">
      <c r="A22" s="315"/>
      <c r="B22" s="27" t="s">
        <v>1203</v>
      </c>
      <c r="C22" s="29">
        <v>195900</v>
      </c>
      <c r="D22" s="30">
        <v>195900</v>
      </c>
      <c r="E22" s="26">
        <f t="shared" si="0"/>
        <v>0</v>
      </c>
      <c r="F22" s="297"/>
    </row>
    <row r="23" spans="1:6" ht="20.25" customHeight="1" x14ac:dyDescent="0.25">
      <c r="A23" s="315"/>
      <c r="B23" s="27" t="s">
        <v>1204</v>
      </c>
      <c r="C23" s="29">
        <v>199900</v>
      </c>
      <c r="D23" s="30">
        <v>199900</v>
      </c>
      <c r="E23" s="26">
        <f t="shared" si="0"/>
        <v>0</v>
      </c>
      <c r="F23" s="297"/>
    </row>
    <row r="24" spans="1:6" ht="20.25" customHeight="1" x14ac:dyDescent="0.25">
      <c r="A24" s="315"/>
      <c r="B24" s="27" t="s">
        <v>1205</v>
      </c>
      <c r="C24" s="29">
        <v>204900</v>
      </c>
      <c r="D24" s="30">
        <v>204900</v>
      </c>
      <c r="E24" s="26">
        <f t="shared" si="0"/>
        <v>0</v>
      </c>
      <c r="F24" s="297"/>
    </row>
    <row r="25" spans="1:6" ht="20.25" customHeight="1" x14ac:dyDescent="0.25">
      <c r="A25" s="315"/>
      <c r="B25" s="27" t="s">
        <v>1206</v>
      </c>
      <c r="C25" s="29">
        <v>212900</v>
      </c>
      <c r="D25" s="30">
        <v>212900</v>
      </c>
      <c r="E25" s="26">
        <f t="shared" si="0"/>
        <v>0</v>
      </c>
      <c r="F25" s="297"/>
    </row>
    <row r="26" spans="1:6" ht="20.25" customHeight="1" x14ac:dyDescent="0.25">
      <c r="A26" s="315"/>
      <c r="B26" s="27" t="s">
        <v>1207</v>
      </c>
      <c r="C26" s="29">
        <v>213900</v>
      </c>
      <c r="D26" s="30">
        <v>213900</v>
      </c>
      <c r="E26" s="26">
        <f t="shared" si="0"/>
        <v>0</v>
      </c>
      <c r="F26" s="297"/>
    </row>
    <row r="27" spans="1:6" ht="20.25" customHeight="1" x14ac:dyDescent="0.25">
      <c r="A27" s="315"/>
      <c r="B27" s="27" t="s">
        <v>1208</v>
      </c>
      <c r="C27" s="29">
        <v>229900</v>
      </c>
      <c r="D27" s="30">
        <v>229900</v>
      </c>
      <c r="E27" s="26">
        <f t="shared" si="0"/>
        <v>0</v>
      </c>
      <c r="F27" s="297"/>
    </row>
    <row r="28" spans="1:6" ht="20.25" customHeight="1" x14ac:dyDescent="0.25">
      <c r="A28" s="315"/>
      <c r="B28" s="27" t="s">
        <v>1209</v>
      </c>
      <c r="C28" s="29">
        <v>249900</v>
      </c>
      <c r="D28" s="30">
        <v>249900</v>
      </c>
      <c r="E28" s="26">
        <f t="shared" si="0"/>
        <v>0</v>
      </c>
      <c r="F28" s="297"/>
    </row>
    <row r="29" spans="1:6" ht="20.25" customHeight="1" x14ac:dyDescent="0.25">
      <c r="A29" s="315"/>
      <c r="B29" s="27" t="s">
        <v>1210</v>
      </c>
      <c r="C29" s="29">
        <v>199900</v>
      </c>
      <c r="D29" s="30">
        <v>199900</v>
      </c>
      <c r="E29" s="26">
        <f t="shared" si="0"/>
        <v>0</v>
      </c>
      <c r="F29" s="297"/>
    </row>
    <row r="30" spans="1:6" ht="20.25" customHeight="1" x14ac:dyDescent="0.25">
      <c r="A30" s="315"/>
      <c r="B30" s="27" t="s">
        <v>1211</v>
      </c>
      <c r="C30" s="29">
        <v>222900</v>
      </c>
      <c r="D30" s="30">
        <v>222900</v>
      </c>
      <c r="E30" s="26">
        <f t="shared" si="0"/>
        <v>0</v>
      </c>
      <c r="F30" s="297"/>
    </row>
    <row r="31" spans="1:6" ht="20.25" customHeight="1" x14ac:dyDescent="0.25">
      <c r="A31" s="315"/>
      <c r="B31" s="27" t="s">
        <v>1212</v>
      </c>
      <c r="C31" s="29">
        <v>239900</v>
      </c>
      <c r="D31" s="30">
        <v>239900</v>
      </c>
      <c r="E31" s="26">
        <f t="shared" si="0"/>
        <v>0</v>
      </c>
      <c r="F31" s="297"/>
    </row>
    <row r="32" spans="1:6" ht="20.25" customHeight="1" x14ac:dyDescent="0.25">
      <c r="A32" s="315"/>
      <c r="B32" s="27" t="s">
        <v>1213</v>
      </c>
      <c r="C32" s="29">
        <v>246900</v>
      </c>
      <c r="D32" s="30">
        <v>246900</v>
      </c>
      <c r="E32" s="26">
        <f t="shared" si="0"/>
        <v>0</v>
      </c>
      <c r="F32" s="297"/>
    </row>
    <row r="33" spans="1:6" ht="20.25" customHeight="1" x14ac:dyDescent="0.25">
      <c r="A33" s="315"/>
      <c r="B33" s="27" t="s">
        <v>1214</v>
      </c>
      <c r="C33" s="29">
        <v>263900</v>
      </c>
      <c r="D33" s="30">
        <v>263900</v>
      </c>
      <c r="E33" s="26">
        <f t="shared" si="0"/>
        <v>0</v>
      </c>
      <c r="F33" s="297"/>
    </row>
    <row r="34" spans="1:6" ht="20.25" customHeight="1" x14ac:dyDescent="0.25">
      <c r="A34" s="315"/>
      <c r="B34" s="27" t="s">
        <v>1215</v>
      </c>
      <c r="C34" s="29">
        <v>225900</v>
      </c>
      <c r="D34" s="30">
        <v>225900</v>
      </c>
      <c r="E34" s="26">
        <f t="shared" si="0"/>
        <v>0</v>
      </c>
      <c r="F34" s="297"/>
    </row>
    <row r="35" spans="1:6" ht="20.25" customHeight="1" x14ac:dyDescent="0.25">
      <c r="A35" s="315"/>
      <c r="B35" s="27" t="s">
        <v>1216</v>
      </c>
      <c r="C35" s="29">
        <v>239900</v>
      </c>
      <c r="D35" s="30">
        <v>239900</v>
      </c>
      <c r="E35" s="26">
        <f t="shared" si="0"/>
        <v>0</v>
      </c>
      <c r="F35" s="297"/>
    </row>
    <row r="36" spans="1:6" ht="20.25" customHeight="1" x14ac:dyDescent="0.25">
      <c r="A36" s="315"/>
      <c r="B36" s="27" t="s">
        <v>1217</v>
      </c>
      <c r="C36" s="29">
        <v>259900</v>
      </c>
      <c r="D36" s="30">
        <v>259900</v>
      </c>
      <c r="E36" s="26">
        <f t="shared" si="0"/>
        <v>0</v>
      </c>
      <c r="F36" s="297"/>
    </row>
    <row r="37" spans="1:6" s="14" customFormat="1" ht="20.25" customHeight="1" x14ac:dyDescent="0.25">
      <c r="A37" s="18" t="s">
        <v>260</v>
      </c>
      <c r="B37" s="18" t="s">
        <v>261</v>
      </c>
      <c r="C37" s="18" t="s">
        <v>262</v>
      </c>
      <c r="D37" s="18" t="s">
        <v>263</v>
      </c>
      <c r="E37" s="18" t="s">
        <v>264</v>
      </c>
      <c r="F37" s="19" t="s">
        <v>265</v>
      </c>
    </row>
    <row r="38" spans="1:6" ht="20.25" customHeight="1" x14ac:dyDescent="0.25">
      <c r="A38" s="396" t="s">
        <v>1218</v>
      </c>
      <c r="B38" s="27" t="s">
        <v>1219</v>
      </c>
      <c r="C38" s="29">
        <v>235800</v>
      </c>
      <c r="D38" s="30">
        <v>235800</v>
      </c>
      <c r="E38" s="26">
        <v>0</v>
      </c>
      <c r="F38" s="296" t="s">
        <v>1534</v>
      </c>
    </row>
    <row r="39" spans="1:6" ht="20.25" customHeight="1" x14ac:dyDescent="0.25">
      <c r="A39" s="396"/>
      <c r="B39" s="27" t="s">
        <v>1220</v>
      </c>
      <c r="C39" s="29">
        <v>275800</v>
      </c>
      <c r="D39" s="30">
        <v>275800</v>
      </c>
      <c r="E39" s="26">
        <v>0</v>
      </c>
      <c r="F39" s="296"/>
    </row>
    <row r="40" spans="1:6" ht="20.25" customHeight="1" x14ac:dyDescent="0.25">
      <c r="A40" s="396"/>
      <c r="B40" s="27" t="s">
        <v>1221</v>
      </c>
      <c r="C40" s="29">
        <v>285800</v>
      </c>
      <c r="D40" s="30">
        <v>285800</v>
      </c>
      <c r="E40" s="26">
        <v>0</v>
      </c>
      <c r="F40" s="296"/>
    </row>
    <row r="41" spans="1:6" ht="20.25" customHeight="1" x14ac:dyDescent="0.25">
      <c r="A41" s="396"/>
      <c r="B41" s="27" t="s">
        <v>1222</v>
      </c>
      <c r="C41" s="29">
        <v>299800</v>
      </c>
      <c r="D41" s="30">
        <v>299800</v>
      </c>
      <c r="E41" s="26">
        <v>0</v>
      </c>
      <c r="F41" s="296"/>
    </row>
    <row r="42" spans="1:6" ht="20.25" customHeight="1" x14ac:dyDescent="0.25">
      <c r="A42" s="396"/>
      <c r="B42" s="27" t="s">
        <v>1223</v>
      </c>
      <c r="C42" s="29">
        <v>328800</v>
      </c>
      <c r="D42" s="30">
        <v>328800</v>
      </c>
      <c r="E42" s="26">
        <v>0</v>
      </c>
      <c r="F42" s="296"/>
    </row>
    <row r="43" spans="1:6" ht="20.25" customHeight="1" x14ac:dyDescent="0.25">
      <c r="A43" s="396"/>
      <c r="B43" s="27" t="s">
        <v>1224</v>
      </c>
      <c r="C43" s="29">
        <v>340800</v>
      </c>
      <c r="D43" s="30">
        <v>340800</v>
      </c>
      <c r="E43" s="26">
        <v>0</v>
      </c>
      <c r="F43" s="296"/>
    </row>
    <row r="44" spans="1:6" ht="20.25" customHeight="1" x14ac:dyDescent="0.25">
      <c r="A44" s="396"/>
      <c r="B44" s="27" t="s">
        <v>1225</v>
      </c>
      <c r="C44" s="29">
        <v>439800</v>
      </c>
      <c r="D44" s="30">
        <v>439800</v>
      </c>
      <c r="E44" s="26">
        <v>0</v>
      </c>
      <c r="F44" s="296"/>
    </row>
    <row r="45" spans="1:6" s="14" customFormat="1" ht="20.25" customHeight="1" x14ac:dyDescent="0.25">
      <c r="A45" s="18" t="s">
        <v>260</v>
      </c>
      <c r="B45" s="18" t="s">
        <v>261</v>
      </c>
      <c r="C45" s="18" t="s">
        <v>262</v>
      </c>
      <c r="D45" s="18" t="s">
        <v>263</v>
      </c>
      <c r="E45" s="18" t="s">
        <v>264</v>
      </c>
      <c r="F45" s="19" t="s">
        <v>265</v>
      </c>
    </row>
    <row r="46" spans="1:6" ht="20.25" customHeight="1" x14ac:dyDescent="0.25">
      <c r="A46" s="396" t="s">
        <v>1226</v>
      </c>
      <c r="B46" s="27" t="s">
        <v>1227</v>
      </c>
      <c r="C46" s="29">
        <v>132900</v>
      </c>
      <c r="D46" s="30">
        <v>132900</v>
      </c>
      <c r="E46" s="26">
        <v>0</v>
      </c>
      <c r="F46" s="296" t="s">
        <v>1534</v>
      </c>
    </row>
    <row r="47" spans="1:6" ht="20.25" customHeight="1" x14ac:dyDescent="0.25">
      <c r="A47" s="396"/>
      <c r="B47" s="27" t="s">
        <v>1228</v>
      </c>
      <c r="C47" s="29">
        <v>142900</v>
      </c>
      <c r="D47" s="30">
        <v>142900</v>
      </c>
      <c r="E47" s="26">
        <v>0</v>
      </c>
      <c r="F47" s="296"/>
    </row>
    <row r="48" spans="1:6" ht="20.25" customHeight="1" x14ac:dyDescent="0.25">
      <c r="A48" s="396"/>
      <c r="B48" s="27" t="s">
        <v>1229</v>
      </c>
      <c r="C48" s="29">
        <v>143900</v>
      </c>
      <c r="D48" s="30">
        <v>143900</v>
      </c>
      <c r="E48" s="26">
        <v>0</v>
      </c>
      <c r="F48" s="296"/>
    </row>
    <row r="49" spans="1:6" ht="20.25" customHeight="1" x14ac:dyDescent="0.25">
      <c r="A49" s="396"/>
      <c r="B49" s="27" t="s">
        <v>1230</v>
      </c>
      <c r="C49" s="29">
        <v>152900</v>
      </c>
      <c r="D49" s="30">
        <v>152900</v>
      </c>
      <c r="E49" s="26">
        <v>0</v>
      </c>
      <c r="F49" s="296"/>
    </row>
    <row r="50" spans="1:6" s="14" customFormat="1" ht="20.25" customHeight="1" x14ac:dyDescent="0.25">
      <c r="A50" s="18" t="s">
        <v>260</v>
      </c>
      <c r="B50" s="18" t="s">
        <v>261</v>
      </c>
      <c r="C50" s="18" t="s">
        <v>262</v>
      </c>
      <c r="D50" s="18" t="s">
        <v>263</v>
      </c>
      <c r="E50" s="18" t="s">
        <v>264</v>
      </c>
      <c r="F50" s="19" t="s">
        <v>265</v>
      </c>
    </row>
    <row r="51" spans="1:6" ht="20.25" customHeight="1" x14ac:dyDescent="0.25">
      <c r="A51" s="396" t="s">
        <v>1231</v>
      </c>
      <c r="B51" s="27" t="s">
        <v>1232</v>
      </c>
      <c r="C51" s="29">
        <v>179800</v>
      </c>
      <c r="D51" s="30">
        <v>172608</v>
      </c>
      <c r="E51" s="26">
        <f>1-D51/C51</f>
        <v>0.04</v>
      </c>
      <c r="F51" s="296" t="s">
        <v>1534</v>
      </c>
    </row>
    <row r="52" spans="1:6" ht="20.25" customHeight="1" x14ac:dyDescent="0.25">
      <c r="A52" s="396"/>
      <c r="B52" s="27" t="s">
        <v>1233</v>
      </c>
      <c r="C52" s="29">
        <v>196800</v>
      </c>
      <c r="D52" s="30">
        <v>188928</v>
      </c>
      <c r="E52" s="26">
        <f>1-D52/C52</f>
        <v>0.04</v>
      </c>
      <c r="F52" s="296"/>
    </row>
    <row r="53" spans="1:6" ht="20.25" customHeight="1" x14ac:dyDescent="0.25">
      <c r="A53" s="396"/>
      <c r="B53" s="27" t="s">
        <v>1234</v>
      </c>
      <c r="C53" s="29">
        <v>213800</v>
      </c>
      <c r="D53" s="30">
        <v>205248</v>
      </c>
      <c r="E53" s="26">
        <f>1-D53/C53</f>
        <v>0.04</v>
      </c>
      <c r="F53" s="296"/>
    </row>
    <row r="54" spans="1:6" ht="20.25" customHeight="1" x14ac:dyDescent="0.25">
      <c r="A54" s="396"/>
      <c r="B54" s="27" t="s">
        <v>1235</v>
      </c>
      <c r="C54" s="29">
        <v>228800</v>
      </c>
      <c r="D54" s="30">
        <v>219648</v>
      </c>
      <c r="E54" s="26">
        <f>1-D54/C54</f>
        <v>0.04</v>
      </c>
      <c r="F54" s="296"/>
    </row>
    <row r="55" spans="1:6" s="14" customFormat="1" ht="20.25" customHeight="1" x14ac:dyDescent="0.25">
      <c r="A55" s="18" t="s">
        <v>260</v>
      </c>
      <c r="B55" s="18" t="s">
        <v>261</v>
      </c>
      <c r="C55" s="18" t="s">
        <v>262</v>
      </c>
      <c r="D55" s="18" t="s">
        <v>263</v>
      </c>
      <c r="E55" s="18" t="s">
        <v>264</v>
      </c>
      <c r="F55" s="19" t="s">
        <v>265</v>
      </c>
    </row>
    <row r="56" spans="1:6" ht="20.25" customHeight="1" x14ac:dyDescent="0.25">
      <c r="A56" s="396" t="s">
        <v>1236</v>
      </c>
      <c r="B56" s="27" t="s">
        <v>1233</v>
      </c>
      <c r="C56" s="29">
        <v>225800</v>
      </c>
      <c r="D56" s="30">
        <v>225800</v>
      </c>
      <c r="E56" s="26">
        <f>1-D56/C56</f>
        <v>0</v>
      </c>
      <c r="F56" s="296" t="s">
        <v>1534</v>
      </c>
    </row>
    <row r="57" spans="1:6" ht="20.25" customHeight="1" x14ac:dyDescent="0.25">
      <c r="A57" s="396"/>
      <c r="B57" s="27" t="s">
        <v>1237</v>
      </c>
      <c r="C57" s="29">
        <v>238800</v>
      </c>
      <c r="D57" s="30">
        <v>238800</v>
      </c>
      <c r="E57" s="26">
        <f>1-D57/C57</f>
        <v>0</v>
      </c>
      <c r="F57" s="296"/>
    </row>
    <row r="58" spans="1:6" ht="20.25" customHeight="1" x14ac:dyDescent="0.25">
      <c r="A58" s="396"/>
      <c r="B58" s="27" t="s">
        <v>1238</v>
      </c>
      <c r="C58" s="29">
        <v>258800</v>
      </c>
      <c r="D58" s="30">
        <v>258800</v>
      </c>
      <c r="E58" s="26">
        <f>1-D58/C58</f>
        <v>0</v>
      </c>
      <c r="F58" s="296"/>
    </row>
    <row r="59" spans="1:6" s="14" customFormat="1" ht="20.25" customHeight="1" x14ac:dyDescent="0.25">
      <c r="A59" s="18" t="s">
        <v>260</v>
      </c>
      <c r="B59" s="18" t="s">
        <v>261</v>
      </c>
      <c r="C59" s="18" t="s">
        <v>262</v>
      </c>
      <c r="D59" s="18" t="s">
        <v>263</v>
      </c>
      <c r="E59" s="18" t="s">
        <v>264</v>
      </c>
      <c r="F59" s="19" t="s">
        <v>265</v>
      </c>
    </row>
    <row r="60" spans="1:6" ht="20.25" customHeight="1" x14ac:dyDescent="0.25">
      <c r="A60" s="396" t="s">
        <v>1239</v>
      </c>
      <c r="B60" s="27" t="s">
        <v>1240</v>
      </c>
      <c r="C60" s="29">
        <v>149800</v>
      </c>
      <c r="D60" s="30">
        <v>149800</v>
      </c>
      <c r="E60" s="26">
        <v>0</v>
      </c>
      <c r="F60" s="296" t="s">
        <v>1534</v>
      </c>
    </row>
    <row r="61" spans="1:6" ht="20.25" customHeight="1" x14ac:dyDescent="0.25">
      <c r="A61" s="396"/>
      <c r="B61" s="20" t="s">
        <v>1241</v>
      </c>
      <c r="C61" s="21">
        <v>155800</v>
      </c>
      <c r="D61" s="30">
        <v>155800</v>
      </c>
      <c r="E61" s="26">
        <v>0</v>
      </c>
      <c r="F61" s="296"/>
    </row>
    <row r="62" spans="1:6" ht="20.25" customHeight="1" x14ac:dyDescent="0.25">
      <c r="A62" s="396"/>
      <c r="B62" s="27" t="s">
        <v>1242</v>
      </c>
      <c r="C62" s="29">
        <v>169800</v>
      </c>
      <c r="D62" s="30">
        <v>169800</v>
      </c>
      <c r="E62" s="26">
        <v>0</v>
      </c>
      <c r="F62" s="296"/>
    </row>
    <row r="63" spans="1:6" ht="20.25" customHeight="1" x14ac:dyDescent="0.25">
      <c r="A63" s="396"/>
      <c r="B63" s="20" t="s">
        <v>1243</v>
      </c>
      <c r="C63" s="21">
        <v>119800</v>
      </c>
      <c r="D63" s="30">
        <v>119800</v>
      </c>
      <c r="E63" s="26">
        <v>0</v>
      </c>
      <c r="F63" s="296"/>
    </row>
    <row r="64" spans="1:6" ht="20.25" customHeight="1" x14ac:dyDescent="0.25">
      <c r="A64" s="396"/>
      <c r="B64" s="20" t="s">
        <v>1244</v>
      </c>
      <c r="C64" s="21">
        <v>126800</v>
      </c>
      <c r="D64" s="30">
        <v>126800</v>
      </c>
      <c r="E64" s="26">
        <v>0</v>
      </c>
      <c r="F64" s="296"/>
    </row>
    <row r="65" spans="1:6" ht="20.25" customHeight="1" x14ac:dyDescent="0.25">
      <c r="A65" s="396"/>
      <c r="B65" s="20" t="s">
        <v>1245</v>
      </c>
      <c r="C65" s="21">
        <v>139800</v>
      </c>
      <c r="D65" s="30">
        <v>139800</v>
      </c>
      <c r="E65" s="26">
        <v>0</v>
      </c>
      <c r="F65" s="296"/>
    </row>
    <row r="66" spans="1:6" s="14" customFormat="1" ht="20.25" customHeight="1" x14ac:dyDescent="0.25">
      <c r="A66" s="18" t="s">
        <v>260</v>
      </c>
      <c r="B66" s="18" t="s">
        <v>261</v>
      </c>
      <c r="C66" s="18" t="s">
        <v>262</v>
      </c>
      <c r="D66" s="18" t="s">
        <v>263</v>
      </c>
      <c r="E66" s="18" t="s">
        <v>264</v>
      </c>
      <c r="F66" s="19" t="s">
        <v>265</v>
      </c>
    </row>
    <row r="67" spans="1:6" ht="20.25" customHeight="1" x14ac:dyDescent="0.25">
      <c r="A67" s="396" t="s">
        <v>1246</v>
      </c>
      <c r="B67" s="27" t="s">
        <v>1247</v>
      </c>
      <c r="C67" s="29">
        <v>86800</v>
      </c>
      <c r="D67" s="30">
        <v>84196</v>
      </c>
      <c r="E67" s="26">
        <v>0.03</v>
      </c>
      <c r="F67" s="296" t="s">
        <v>1534</v>
      </c>
    </row>
    <row r="68" spans="1:6" ht="20.25" customHeight="1" x14ac:dyDescent="0.25">
      <c r="A68" s="396"/>
      <c r="B68" s="27" t="s">
        <v>1248</v>
      </c>
      <c r="C68" s="29">
        <v>96800</v>
      </c>
      <c r="D68" s="30">
        <v>93896</v>
      </c>
      <c r="E68" s="26">
        <v>0.03</v>
      </c>
      <c r="F68" s="296"/>
    </row>
    <row r="69" spans="1:6" ht="20.25" customHeight="1" x14ac:dyDescent="0.25">
      <c r="A69" s="396"/>
      <c r="B69" s="27" t="s">
        <v>1249</v>
      </c>
      <c r="C69" s="29">
        <v>107800</v>
      </c>
      <c r="D69" s="30">
        <v>104566</v>
      </c>
      <c r="E69" s="26">
        <v>0.03</v>
      </c>
      <c r="F69" s="296"/>
    </row>
    <row r="70" spans="1:6" ht="20.25" customHeight="1" x14ac:dyDescent="0.25">
      <c r="A70" s="396"/>
      <c r="B70" s="27" t="s">
        <v>1250</v>
      </c>
      <c r="C70" s="29">
        <v>100800</v>
      </c>
      <c r="D70" s="30">
        <v>97776</v>
      </c>
      <c r="E70" s="26">
        <v>0.03</v>
      </c>
      <c r="F70" s="296"/>
    </row>
    <row r="71" spans="1:6" ht="20.25" customHeight="1" x14ac:dyDescent="0.25">
      <c r="A71" s="396"/>
      <c r="B71" s="27" t="s">
        <v>1251</v>
      </c>
      <c r="C71" s="29">
        <v>108800</v>
      </c>
      <c r="D71" s="30">
        <v>105536</v>
      </c>
      <c r="E71" s="26">
        <v>0.03</v>
      </c>
      <c r="F71" s="296"/>
    </row>
    <row r="72" spans="1:6" ht="20.25" customHeight="1" x14ac:dyDescent="0.3">
      <c r="A72" s="403" t="s">
        <v>349</v>
      </c>
      <c r="B72" s="404"/>
      <c r="C72" s="404"/>
      <c r="D72" s="404"/>
      <c r="E72" s="404"/>
      <c r="F72" s="404"/>
    </row>
  </sheetData>
  <mergeCells count="21">
    <mergeCell ref="A72:F72"/>
    <mergeCell ref="A11:A19"/>
    <mergeCell ref="A21:A36"/>
    <mergeCell ref="A38:A44"/>
    <mergeCell ref="A46:A49"/>
    <mergeCell ref="A51:A54"/>
    <mergeCell ref="A56:A58"/>
    <mergeCell ref="A60:A65"/>
    <mergeCell ref="A67:A71"/>
    <mergeCell ref="F11:F19"/>
    <mergeCell ref="F21:F36"/>
    <mergeCell ref="F38:F44"/>
    <mergeCell ref="F46:F49"/>
    <mergeCell ref="F51:F54"/>
    <mergeCell ref="F56:F58"/>
    <mergeCell ref="F60:F65"/>
    <mergeCell ref="F67:F71"/>
    <mergeCell ref="A1:F5"/>
    <mergeCell ref="A6:F7"/>
    <mergeCell ref="A8:F8"/>
    <mergeCell ref="A9:F9"/>
  </mergeCells>
  <phoneticPr fontId="30" type="noConversion"/>
  <pageMargins left="0.23958333333333301" right="0.25" top="0.43958333333333299" bottom="0.45972222222222198" header="0.25" footer="0.209722222222222"/>
  <pageSetup paperSize="9" orientation="portrait"/>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3" tint="0.7993408001953185"/>
  </sheetPr>
  <dimension ref="A1:H45"/>
  <sheetViews>
    <sheetView workbookViewId="0">
      <pane activePane="bottomRight" state="frozen"/>
      <selection sqref="A1:F5"/>
    </sheetView>
  </sheetViews>
  <sheetFormatPr defaultColWidth="0" defaultRowHeight="15" zeroHeight="1" x14ac:dyDescent="0.25"/>
  <cols>
    <col min="1" max="1" width="13.83203125" customWidth="1"/>
    <col min="2" max="2" width="54.58203125" customWidth="1"/>
    <col min="3" max="5" width="13.83203125" customWidth="1"/>
    <col min="6" max="6" width="15.58203125" customWidth="1"/>
    <col min="7" max="8" width="0" hidden="1" customWidth="1"/>
    <col min="9" max="16384" width="8" hidden="1"/>
  </cols>
  <sheetData>
    <row r="1" spans="1:6" ht="18.649999999999999" customHeight="1" x14ac:dyDescent="0.25">
      <c r="A1" s="387" t="s">
        <v>1383</v>
      </c>
      <c r="B1" s="388"/>
      <c r="C1" s="388"/>
      <c r="D1" s="388"/>
      <c r="E1" s="388"/>
      <c r="F1" s="389"/>
    </row>
    <row r="2" spans="1:6" ht="18.649999999999999" customHeight="1" x14ac:dyDescent="0.25">
      <c r="A2" s="390"/>
      <c r="B2" s="391"/>
      <c r="C2" s="391"/>
      <c r="D2" s="391"/>
      <c r="E2" s="391"/>
      <c r="F2" s="392"/>
    </row>
    <row r="3" spans="1:6" ht="18.649999999999999" customHeight="1" x14ac:dyDescent="0.25">
      <c r="A3" s="390"/>
      <c r="B3" s="391"/>
      <c r="C3" s="391"/>
      <c r="D3" s="391"/>
      <c r="E3" s="391"/>
      <c r="F3" s="392"/>
    </row>
    <row r="4" spans="1:6" ht="18.649999999999999" customHeight="1" x14ac:dyDescent="0.25">
      <c r="A4" s="390"/>
      <c r="B4" s="391"/>
      <c r="C4" s="391"/>
      <c r="D4" s="391"/>
      <c r="E4" s="391"/>
      <c r="F4" s="392"/>
    </row>
    <row r="5" spans="1:6" ht="18.649999999999999" customHeight="1" x14ac:dyDescent="0.25">
      <c r="A5" s="390"/>
      <c r="B5" s="391"/>
      <c r="C5" s="391"/>
      <c r="D5" s="391"/>
      <c r="E5" s="391"/>
      <c r="F5" s="392"/>
    </row>
    <row r="6" spans="1:6" ht="6" customHeight="1" x14ac:dyDescent="0.25">
      <c r="A6" s="393"/>
      <c r="B6" s="394"/>
      <c r="C6" s="394"/>
      <c r="D6" s="394"/>
      <c r="E6" s="394"/>
      <c r="F6" s="395"/>
    </row>
    <row r="7" spans="1:6" ht="6.75" customHeight="1" x14ac:dyDescent="0.25">
      <c r="A7" s="393"/>
      <c r="B7" s="394"/>
      <c r="C7" s="394"/>
      <c r="D7" s="394"/>
      <c r="E7" s="394"/>
      <c r="F7" s="395"/>
    </row>
    <row r="8" spans="1:6" ht="4.5" customHeight="1" x14ac:dyDescent="0.35">
      <c r="A8" s="420"/>
      <c r="B8" s="421"/>
      <c r="C8" s="421"/>
      <c r="D8" s="421"/>
      <c r="E8" s="421"/>
      <c r="F8" s="422"/>
    </row>
    <row r="9" spans="1:6" ht="14.25" customHeight="1" x14ac:dyDescent="0.35">
      <c r="A9" s="15"/>
      <c r="B9" s="16"/>
      <c r="C9" s="16"/>
      <c r="D9" s="16"/>
      <c r="E9" s="16"/>
      <c r="F9" s="17"/>
    </row>
    <row r="10" spans="1:6" ht="20.25" customHeight="1" x14ac:dyDescent="0.25">
      <c r="A10" s="18" t="s">
        <v>260</v>
      </c>
      <c r="B10" s="18" t="s">
        <v>261</v>
      </c>
      <c r="C10" s="18" t="s">
        <v>262</v>
      </c>
      <c r="D10" s="18" t="s">
        <v>263</v>
      </c>
      <c r="E10" s="18" t="s">
        <v>264</v>
      </c>
      <c r="F10" s="19" t="s">
        <v>265</v>
      </c>
    </row>
    <row r="11" spans="1:6" ht="20.25" customHeight="1" x14ac:dyDescent="0.25">
      <c r="A11" s="289" t="s">
        <v>1384</v>
      </c>
      <c r="B11" s="20" t="s">
        <v>1385</v>
      </c>
      <c r="C11" s="21">
        <v>239800</v>
      </c>
      <c r="D11" s="22">
        <v>190800</v>
      </c>
      <c r="E11" s="23">
        <f>1-D11/C11</f>
        <v>0.204336947456214</v>
      </c>
      <c r="F11" s="300" t="s">
        <v>1532</v>
      </c>
    </row>
    <row r="12" spans="1:6" ht="20.25" customHeight="1" x14ac:dyDescent="0.25">
      <c r="A12" s="411"/>
      <c r="B12" s="20" t="s">
        <v>1386</v>
      </c>
      <c r="C12" s="21">
        <v>243800</v>
      </c>
      <c r="D12" s="22">
        <v>194800</v>
      </c>
      <c r="E12" s="23">
        <f>1-D12/C12</f>
        <v>0.20098441345365001</v>
      </c>
      <c r="F12" s="437"/>
    </row>
    <row r="13" spans="1:6" ht="20.25" customHeight="1" x14ac:dyDescent="0.25">
      <c r="A13" s="411"/>
      <c r="B13" s="20" t="s">
        <v>1387</v>
      </c>
      <c r="C13" s="21">
        <v>259800</v>
      </c>
      <c r="D13" s="22">
        <v>210800</v>
      </c>
      <c r="E13" s="23">
        <f>1-D13/C13</f>
        <v>0.18860662047728999</v>
      </c>
      <c r="F13" s="437"/>
    </row>
    <row r="14" spans="1:6" ht="20.25" customHeight="1" x14ac:dyDescent="0.25">
      <c r="A14" s="411"/>
      <c r="B14" s="20" t="s">
        <v>1388</v>
      </c>
      <c r="C14" s="21">
        <v>279800</v>
      </c>
      <c r="D14" s="22">
        <v>230800</v>
      </c>
      <c r="E14" s="23">
        <f>1-D14/C14</f>
        <v>0.175125089349535</v>
      </c>
      <c r="F14" s="437"/>
    </row>
    <row r="15" spans="1:6" ht="20.25" customHeight="1" x14ac:dyDescent="0.25">
      <c r="A15" s="411"/>
      <c r="B15" s="20" t="s">
        <v>1389</v>
      </c>
      <c r="C15" s="21">
        <v>301800</v>
      </c>
      <c r="D15" s="22">
        <v>252800</v>
      </c>
      <c r="E15" s="23">
        <f>1-D15/C15</f>
        <v>0.16235917826375099</v>
      </c>
      <c r="F15" s="437"/>
    </row>
    <row r="16" spans="1:6" ht="48" customHeight="1" x14ac:dyDescent="0.25">
      <c r="A16" s="411"/>
      <c r="B16" s="433" t="s">
        <v>1390</v>
      </c>
      <c r="C16" s="438"/>
      <c r="D16" s="438"/>
      <c r="E16" s="439"/>
      <c r="F16" s="437"/>
    </row>
    <row r="17" spans="1:6" ht="20.25" customHeight="1" x14ac:dyDescent="0.25">
      <c r="A17" s="18" t="s">
        <v>260</v>
      </c>
      <c r="B17" s="18" t="s">
        <v>261</v>
      </c>
      <c r="C17" s="18" t="s">
        <v>262</v>
      </c>
      <c r="D17" s="18" t="s">
        <v>263</v>
      </c>
      <c r="E17" s="18" t="s">
        <v>264</v>
      </c>
      <c r="F17" s="19" t="s">
        <v>265</v>
      </c>
    </row>
    <row r="18" spans="1:6" s="13" customFormat="1" ht="20.25" customHeight="1" x14ac:dyDescent="0.25">
      <c r="A18" s="289" t="s">
        <v>1391</v>
      </c>
      <c r="B18" s="20" t="s">
        <v>1392</v>
      </c>
      <c r="C18" s="21">
        <v>179800</v>
      </c>
      <c r="D18" s="22">
        <v>126800</v>
      </c>
      <c r="E18" s="23">
        <f t="shared" ref="E18:E24" si="0">1-D18/C18</f>
        <v>0.29477196885428297</v>
      </c>
      <c r="F18" s="296" t="s">
        <v>1532</v>
      </c>
    </row>
    <row r="19" spans="1:6" s="13" customFormat="1" ht="20.25" customHeight="1" x14ac:dyDescent="0.25">
      <c r="A19" s="289"/>
      <c r="B19" s="20" t="s">
        <v>1393</v>
      </c>
      <c r="C19" s="21">
        <v>191200</v>
      </c>
      <c r="D19" s="22">
        <v>131200</v>
      </c>
      <c r="E19" s="23">
        <f t="shared" si="0"/>
        <v>0.31380753138075301</v>
      </c>
      <c r="F19" s="296"/>
    </row>
    <row r="20" spans="1:6" s="13" customFormat="1" ht="20.25" customHeight="1" x14ac:dyDescent="0.25">
      <c r="A20" s="411"/>
      <c r="B20" s="20" t="s">
        <v>1394</v>
      </c>
      <c r="C20" s="21">
        <v>188800</v>
      </c>
      <c r="D20" s="22">
        <v>129800</v>
      </c>
      <c r="E20" s="23">
        <f t="shared" si="0"/>
        <v>0.3125</v>
      </c>
      <c r="F20" s="321"/>
    </row>
    <row r="21" spans="1:6" s="13" customFormat="1" ht="20.25" customHeight="1" x14ac:dyDescent="0.25">
      <c r="A21" s="411"/>
      <c r="B21" s="20" t="s">
        <v>1395</v>
      </c>
      <c r="C21" s="21">
        <v>191200</v>
      </c>
      <c r="D21" s="22">
        <v>138200</v>
      </c>
      <c r="E21" s="23">
        <f t="shared" si="0"/>
        <v>0.27719665271966498</v>
      </c>
      <c r="F21" s="321"/>
    </row>
    <row r="22" spans="1:6" s="13" customFormat="1" ht="20.25" customHeight="1" x14ac:dyDescent="0.25">
      <c r="A22" s="411"/>
      <c r="B22" s="20" t="s">
        <v>1396</v>
      </c>
      <c r="C22" s="21">
        <v>199800</v>
      </c>
      <c r="D22" s="22">
        <v>146800</v>
      </c>
      <c r="E22" s="23">
        <f t="shared" si="0"/>
        <v>0.265265265265265</v>
      </c>
      <c r="F22" s="321"/>
    </row>
    <row r="23" spans="1:6" s="13" customFormat="1" ht="20.25" customHeight="1" x14ac:dyDescent="0.25">
      <c r="A23" s="411"/>
      <c r="B23" s="20" t="s">
        <v>1397</v>
      </c>
      <c r="C23" s="21">
        <v>216800</v>
      </c>
      <c r="D23" s="22">
        <v>161800</v>
      </c>
      <c r="E23" s="23">
        <f t="shared" si="0"/>
        <v>0.25369003690036901</v>
      </c>
      <c r="F23" s="321"/>
    </row>
    <row r="24" spans="1:6" s="13" customFormat="1" ht="20.25" customHeight="1" x14ac:dyDescent="0.25">
      <c r="A24" s="411"/>
      <c r="B24" s="20" t="s">
        <v>1398</v>
      </c>
      <c r="C24" s="21">
        <v>239800</v>
      </c>
      <c r="D24" s="22">
        <v>177850</v>
      </c>
      <c r="E24" s="23">
        <f t="shared" si="0"/>
        <v>0.258340283569641</v>
      </c>
      <c r="F24" s="321"/>
    </row>
    <row r="25" spans="1:6" ht="51.75" customHeight="1" x14ac:dyDescent="0.25">
      <c r="A25" s="411"/>
      <c r="B25" s="433" t="s">
        <v>1399</v>
      </c>
      <c r="C25" s="438"/>
      <c r="D25" s="438"/>
      <c r="E25" s="439"/>
      <c r="F25" s="321"/>
    </row>
    <row r="26" spans="1:6" ht="20.25" customHeight="1" x14ac:dyDescent="0.25">
      <c r="A26" s="25" t="s">
        <v>260</v>
      </c>
      <c r="B26" s="18" t="s">
        <v>261</v>
      </c>
      <c r="C26" s="18" t="s">
        <v>262</v>
      </c>
      <c r="D26" s="18" t="s">
        <v>263</v>
      </c>
      <c r="E26" s="18" t="s">
        <v>264</v>
      </c>
      <c r="F26" s="19" t="s">
        <v>265</v>
      </c>
    </row>
    <row r="27" spans="1:6" ht="20.25" customHeight="1" x14ac:dyDescent="0.25">
      <c r="A27" s="396" t="s">
        <v>1400</v>
      </c>
      <c r="B27" s="20" t="s">
        <v>1401</v>
      </c>
      <c r="C27" s="21">
        <v>189300</v>
      </c>
      <c r="D27" s="22">
        <v>125300</v>
      </c>
      <c r="E27" s="26">
        <f>1-D27/C27</f>
        <v>0.33808769149498202</v>
      </c>
      <c r="F27" s="296" t="s">
        <v>1534</v>
      </c>
    </row>
    <row r="28" spans="1:6" ht="20.25" customHeight="1" x14ac:dyDescent="0.25">
      <c r="A28" s="396"/>
      <c r="B28" s="20" t="s">
        <v>1402</v>
      </c>
      <c r="C28" s="21">
        <v>192800</v>
      </c>
      <c r="D28" s="22">
        <v>128800</v>
      </c>
      <c r="E28" s="26">
        <f>1-D28/C28</f>
        <v>0.33195020746887999</v>
      </c>
      <c r="F28" s="296"/>
    </row>
    <row r="29" spans="1:6" ht="42" customHeight="1" x14ac:dyDescent="0.25">
      <c r="A29" s="396"/>
      <c r="B29" s="308" t="s">
        <v>1403</v>
      </c>
      <c r="C29" s="308"/>
      <c r="D29" s="308"/>
      <c r="E29" s="308"/>
      <c r="F29" s="296"/>
    </row>
    <row r="30" spans="1:6" ht="20.25" customHeight="1" x14ac:dyDescent="0.25">
      <c r="A30" s="25" t="s">
        <v>260</v>
      </c>
      <c r="B30" s="18" t="s">
        <v>261</v>
      </c>
      <c r="C30" s="18" t="s">
        <v>262</v>
      </c>
      <c r="D30" s="18" t="s">
        <v>263</v>
      </c>
      <c r="E30" s="18" t="s">
        <v>264</v>
      </c>
      <c r="F30" s="19" t="s">
        <v>265</v>
      </c>
    </row>
    <row r="31" spans="1:6" ht="20.25" customHeight="1" x14ac:dyDescent="0.25">
      <c r="A31" s="436" t="s">
        <v>1404</v>
      </c>
      <c r="B31" s="20" t="s">
        <v>1405</v>
      </c>
      <c r="C31" s="21">
        <v>125900</v>
      </c>
      <c r="D31" s="22">
        <v>99900</v>
      </c>
      <c r="E31" s="23">
        <f>1-D31/C31</f>
        <v>0.20651310563939601</v>
      </c>
      <c r="F31" s="296" t="s">
        <v>1534</v>
      </c>
    </row>
    <row r="32" spans="1:6" ht="20.25" customHeight="1" x14ac:dyDescent="0.25">
      <c r="A32" s="436"/>
      <c r="B32" s="20" t="s">
        <v>1406</v>
      </c>
      <c r="C32" s="21">
        <v>134900</v>
      </c>
      <c r="D32" s="22">
        <v>104900</v>
      </c>
      <c r="E32" s="23">
        <f>1-D32/C32</f>
        <v>0.22238695329874</v>
      </c>
      <c r="F32" s="296"/>
    </row>
    <row r="33" spans="1:6" ht="20.25" customHeight="1" x14ac:dyDescent="0.25">
      <c r="A33" s="436"/>
      <c r="B33" s="20" t="s">
        <v>1407</v>
      </c>
      <c r="C33" s="21">
        <v>133900</v>
      </c>
      <c r="D33" s="22">
        <v>101900</v>
      </c>
      <c r="E33" s="23">
        <f>1-D33/C33</f>
        <v>0.23898431665422001</v>
      </c>
      <c r="F33" s="296"/>
    </row>
    <row r="34" spans="1:6" ht="43" customHeight="1" x14ac:dyDescent="0.25">
      <c r="A34" s="436"/>
      <c r="B34" s="424" t="s">
        <v>1408</v>
      </c>
      <c r="C34" s="424"/>
      <c r="D34" s="424"/>
      <c r="E34" s="424"/>
      <c r="F34" s="296"/>
    </row>
    <row r="35" spans="1:6" s="14" customFormat="1" ht="20.25" customHeight="1" x14ac:dyDescent="0.25">
      <c r="A35" s="25" t="s">
        <v>260</v>
      </c>
      <c r="B35" s="18" t="s">
        <v>261</v>
      </c>
      <c r="C35" s="18" t="s">
        <v>262</v>
      </c>
      <c r="D35" s="18" t="s">
        <v>263</v>
      </c>
      <c r="E35" s="18" t="s">
        <v>264</v>
      </c>
      <c r="F35" s="19" t="s">
        <v>265</v>
      </c>
    </row>
    <row r="36" spans="1:6" ht="20.25" customHeight="1" x14ac:dyDescent="0.25">
      <c r="A36" s="396" t="s">
        <v>1409</v>
      </c>
      <c r="B36" s="20" t="s">
        <v>1410</v>
      </c>
      <c r="C36" s="21">
        <v>118600</v>
      </c>
      <c r="D36" s="22">
        <v>75600</v>
      </c>
      <c r="E36" s="23">
        <f>1-D36/C36</f>
        <v>0.36256323777402999</v>
      </c>
      <c r="F36" s="296" t="s">
        <v>1534</v>
      </c>
    </row>
    <row r="37" spans="1:6" ht="20.25" customHeight="1" x14ac:dyDescent="0.25">
      <c r="A37" s="396"/>
      <c r="B37" s="20" t="s">
        <v>1411</v>
      </c>
      <c r="C37" s="21">
        <v>122600</v>
      </c>
      <c r="D37" s="22">
        <v>79600</v>
      </c>
      <c r="E37" s="23">
        <f t="shared" ref="E37:E43" si="1">1-D37/C37</f>
        <v>0.35073409461664001</v>
      </c>
      <c r="F37" s="296"/>
    </row>
    <row r="38" spans="1:6" ht="20.25" customHeight="1" x14ac:dyDescent="0.25">
      <c r="A38" s="396"/>
      <c r="B38" s="20" t="s">
        <v>1412</v>
      </c>
      <c r="C38" s="21">
        <v>119000</v>
      </c>
      <c r="D38" s="22">
        <v>82200</v>
      </c>
      <c r="E38" s="23">
        <f t="shared" si="1"/>
        <v>0.309243697478992</v>
      </c>
      <c r="F38" s="296"/>
    </row>
    <row r="39" spans="1:6" ht="20.25" customHeight="1" x14ac:dyDescent="0.25">
      <c r="A39" s="396"/>
      <c r="B39" s="20" t="s">
        <v>1413</v>
      </c>
      <c r="C39" s="21">
        <v>123900</v>
      </c>
      <c r="D39" s="22">
        <v>83900</v>
      </c>
      <c r="E39" s="23">
        <f t="shared" si="1"/>
        <v>0.32284100080710298</v>
      </c>
      <c r="F39" s="296"/>
    </row>
    <row r="40" spans="1:6" ht="20.25" customHeight="1" x14ac:dyDescent="0.25">
      <c r="A40" s="396"/>
      <c r="B40" s="20" t="s">
        <v>1414</v>
      </c>
      <c r="C40" s="21">
        <v>129900</v>
      </c>
      <c r="D40" s="22">
        <v>89900</v>
      </c>
      <c r="E40" s="23">
        <f t="shared" si="1"/>
        <v>0.30792917628945299</v>
      </c>
      <c r="F40" s="296"/>
    </row>
    <row r="41" spans="1:6" ht="20.25" customHeight="1" x14ac:dyDescent="0.25">
      <c r="A41" s="396"/>
      <c r="B41" s="20" t="s">
        <v>1415</v>
      </c>
      <c r="C41" s="21">
        <v>131000</v>
      </c>
      <c r="D41" s="22">
        <v>91100</v>
      </c>
      <c r="E41" s="23">
        <f t="shared" si="1"/>
        <v>0.30458015267175598</v>
      </c>
      <c r="F41" s="296"/>
    </row>
    <row r="42" spans="1:6" ht="20.25" customHeight="1" x14ac:dyDescent="0.25">
      <c r="A42" s="396"/>
      <c r="B42" s="20" t="s">
        <v>1416</v>
      </c>
      <c r="C42" s="21">
        <v>133900</v>
      </c>
      <c r="D42" s="22">
        <v>93900</v>
      </c>
      <c r="E42" s="23">
        <f t="shared" si="1"/>
        <v>0.298730395817774</v>
      </c>
      <c r="F42" s="296"/>
    </row>
    <row r="43" spans="1:6" ht="20.25" customHeight="1" x14ac:dyDescent="0.25">
      <c r="A43" s="396"/>
      <c r="B43" s="20" t="s">
        <v>1417</v>
      </c>
      <c r="C43" s="21">
        <v>135100</v>
      </c>
      <c r="D43" s="22">
        <v>95100</v>
      </c>
      <c r="E43" s="23">
        <f t="shared" si="1"/>
        <v>0.29607698001480398</v>
      </c>
      <c r="F43" s="296"/>
    </row>
    <row r="44" spans="1:6" ht="42" customHeight="1" x14ac:dyDescent="0.25">
      <c r="A44" s="396"/>
      <c r="B44" s="433" t="s">
        <v>1418</v>
      </c>
      <c r="C44" s="434"/>
      <c r="D44" s="434"/>
      <c r="E44" s="435"/>
      <c r="F44" s="296"/>
    </row>
    <row r="45" spans="1:6" ht="20.25" customHeight="1" x14ac:dyDescent="0.3">
      <c r="A45" s="403" t="s">
        <v>349</v>
      </c>
      <c r="B45" s="404"/>
      <c r="C45" s="404"/>
      <c r="D45" s="404"/>
      <c r="E45" s="404"/>
      <c r="F45" s="404"/>
    </row>
  </sheetData>
  <mergeCells count="19">
    <mergeCell ref="B25:E25"/>
    <mergeCell ref="B29:E29"/>
    <mergeCell ref="B34:E34"/>
    <mergeCell ref="A1:F5"/>
    <mergeCell ref="A6:F7"/>
    <mergeCell ref="A8:F8"/>
    <mergeCell ref="B44:E44"/>
    <mergeCell ref="A45:F45"/>
    <mergeCell ref="A11:A16"/>
    <mergeCell ref="A18:A25"/>
    <mergeCell ref="A27:A29"/>
    <mergeCell ref="A31:A34"/>
    <mergeCell ref="A36:A44"/>
    <mergeCell ref="F11:F16"/>
    <mergeCell ref="F18:F25"/>
    <mergeCell ref="F27:F29"/>
    <mergeCell ref="F31:F34"/>
    <mergeCell ref="F36:F44"/>
    <mergeCell ref="B16:E16"/>
  </mergeCells>
  <phoneticPr fontId="30" type="noConversion"/>
  <pageMargins left="0.27986111111111101" right="0.209722222222222" top="0.37986111111111098" bottom="0.4" header="0.219444444444444" footer="0.209722222222222"/>
  <pageSetup paperSize="9" orientation="portrait"/>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3" tint="0.7993408001953185"/>
  </sheetPr>
  <dimension ref="A1:H142"/>
  <sheetViews>
    <sheetView workbookViewId="0">
      <selection sqref="A1:F5"/>
    </sheetView>
  </sheetViews>
  <sheetFormatPr defaultColWidth="0" defaultRowHeight="15.75" customHeight="1" zeroHeight="1" x14ac:dyDescent="0.35"/>
  <cols>
    <col min="1" max="1" width="13.83203125" style="3" customWidth="1"/>
    <col min="2" max="2" width="64.58203125" style="3" customWidth="1"/>
    <col min="3" max="5" width="13.83203125" style="3" customWidth="1"/>
    <col min="6" max="6" width="15.6640625" style="3" customWidth="1"/>
    <col min="7" max="8" width="0" style="3" hidden="1" customWidth="1"/>
    <col min="9" max="16384" width="13.83203125" style="3" hidden="1"/>
  </cols>
  <sheetData>
    <row r="1" spans="1:6" ht="18.649999999999999" customHeight="1" x14ac:dyDescent="0.35">
      <c r="A1" s="216" t="s">
        <v>1279</v>
      </c>
      <c r="B1" s="217"/>
      <c r="C1" s="217"/>
      <c r="D1" s="217"/>
      <c r="E1" s="217"/>
      <c r="F1" s="218"/>
    </row>
    <row r="2" spans="1:6" ht="18.649999999999999" customHeight="1" x14ac:dyDescent="0.35">
      <c r="A2" s="219"/>
      <c r="B2" s="220"/>
      <c r="C2" s="220"/>
      <c r="D2" s="220"/>
      <c r="E2" s="220"/>
      <c r="F2" s="221"/>
    </row>
    <row r="3" spans="1:6" ht="18.649999999999999" customHeight="1" x14ac:dyDescent="0.35">
      <c r="A3" s="219"/>
      <c r="B3" s="220"/>
      <c r="C3" s="220"/>
      <c r="D3" s="220"/>
      <c r="E3" s="220"/>
      <c r="F3" s="221"/>
    </row>
    <row r="4" spans="1:6" ht="18.649999999999999" customHeight="1" x14ac:dyDescent="0.35">
      <c r="A4" s="219"/>
      <c r="B4" s="220"/>
      <c r="C4" s="220"/>
      <c r="D4" s="220"/>
      <c r="E4" s="220"/>
      <c r="F4" s="221"/>
    </row>
    <row r="5" spans="1:6" ht="18.649999999999999" customHeight="1" x14ac:dyDescent="0.35">
      <c r="A5" s="219"/>
      <c r="B5" s="220"/>
      <c r="C5" s="220"/>
      <c r="D5" s="220"/>
      <c r="E5" s="220"/>
      <c r="F5" s="221"/>
    </row>
    <row r="6" spans="1:6" ht="9.75" customHeight="1" x14ac:dyDescent="0.35">
      <c r="A6" s="222"/>
      <c r="B6" s="223"/>
      <c r="C6" s="223"/>
      <c r="D6" s="223"/>
      <c r="E6" s="223"/>
      <c r="F6" s="224"/>
    </row>
    <row r="7" spans="1:6" ht="7.5" customHeight="1" x14ac:dyDescent="0.35">
      <c r="A7" s="222"/>
      <c r="B7" s="223"/>
      <c r="C7" s="223"/>
      <c r="D7" s="223"/>
      <c r="E7" s="223"/>
      <c r="F7" s="224"/>
    </row>
    <row r="8" spans="1:6" ht="4.5" customHeight="1" x14ac:dyDescent="0.35">
      <c r="A8" s="227"/>
      <c r="B8" s="228"/>
      <c r="C8" s="228"/>
      <c r="D8" s="228"/>
      <c r="E8" s="228"/>
      <c r="F8" s="229"/>
    </row>
    <row r="9" spans="1:6" s="230" customFormat="1" ht="15.5" x14ac:dyDescent="0.35">
      <c r="B9" s="231"/>
      <c r="C9" s="231"/>
      <c r="D9" s="231"/>
      <c r="E9" s="231"/>
      <c r="F9" s="231"/>
    </row>
    <row r="10" spans="1:6" ht="18" customHeight="1" x14ac:dyDescent="0.35">
      <c r="A10" s="5" t="s">
        <v>260</v>
      </c>
      <c r="B10" s="5" t="s">
        <v>261</v>
      </c>
      <c r="C10" s="5" t="s">
        <v>262</v>
      </c>
      <c r="D10" s="5" t="s">
        <v>263</v>
      </c>
      <c r="E10" s="5" t="s">
        <v>264</v>
      </c>
      <c r="F10" s="6" t="s">
        <v>265</v>
      </c>
    </row>
    <row r="11" spans="1:6" ht="20.25" customHeight="1" x14ac:dyDescent="0.35">
      <c r="A11" s="440" t="s">
        <v>1280</v>
      </c>
      <c r="B11" s="7" t="s">
        <v>1281</v>
      </c>
      <c r="C11" s="8">
        <v>399800</v>
      </c>
      <c r="D11" s="9">
        <v>316303</v>
      </c>
      <c r="E11" s="10">
        <f>1-D11/C11</f>
        <v>0.208846923461731</v>
      </c>
      <c r="F11" s="240" t="s">
        <v>1531</v>
      </c>
    </row>
    <row r="12" spans="1:6" ht="20.25" customHeight="1" x14ac:dyDescent="0.35">
      <c r="A12" s="440"/>
      <c r="B12" s="7" t="s">
        <v>1282</v>
      </c>
      <c r="C12" s="8">
        <v>479800</v>
      </c>
      <c r="D12" s="9">
        <v>375103</v>
      </c>
      <c r="E12" s="10">
        <f t="shared" ref="E12:E21" si="0">1-D12/C12</f>
        <v>0.21820967069612299</v>
      </c>
      <c r="F12" s="240"/>
    </row>
    <row r="13" spans="1:6" ht="20.25" customHeight="1" x14ac:dyDescent="0.35">
      <c r="A13" s="440"/>
      <c r="B13" s="7" t="s">
        <v>1283</v>
      </c>
      <c r="C13" s="8">
        <v>484800</v>
      </c>
      <c r="D13" s="9">
        <v>385055</v>
      </c>
      <c r="E13" s="10">
        <f t="shared" si="0"/>
        <v>0.20574463696369599</v>
      </c>
      <c r="F13" s="240"/>
    </row>
    <row r="14" spans="1:6" ht="20.25" customHeight="1" x14ac:dyDescent="0.35">
      <c r="A14" s="440"/>
      <c r="B14" s="7" t="s">
        <v>1284</v>
      </c>
      <c r="C14" s="8">
        <v>504800</v>
      </c>
      <c r="D14" s="9">
        <v>404105</v>
      </c>
      <c r="E14" s="10">
        <f t="shared" si="0"/>
        <v>0.19947503961965099</v>
      </c>
      <c r="F14" s="240"/>
    </row>
    <row r="15" spans="1:6" ht="20.25" customHeight="1" x14ac:dyDescent="0.35">
      <c r="A15" s="440"/>
      <c r="B15" s="7" t="s">
        <v>1285</v>
      </c>
      <c r="C15" s="8">
        <v>509800</v>
      </c>
      <c r="D15" s="9">
        <v>409105</v>
      </c>
      <c r="E15" s="10">
        <f t="shared" si="0"/>
        <v>0.19751863475872899</v>
      </c>
      <c r="F15" s="240"/>
    </row>
    <row r="16" spans="1:6" ht="20.25" customHeight="1" x14ac:dyDescent="0.35">
      <c r="A16" s="440"/>
      <c r="B16" s="7" t="s">
        <v>1286</v>
      </c>
      <c r="C16" s="8">
        <v>499800</v>
      </c>
      <c r="D16" s="9">
        <v>394803</v>
      </c>
      <c r="E16" s="10">
        <f t="shared" si="0"/>
        <v>0.210078031212485</v>
      </c>
      <c r="F16" s="240"/>
    </row>
    <row r="17" spans="1:6" ht="20.25" customHeight="1" x14ac:dyDescent="0.35">
      <c r="A17" s="440"/>
      <c r="B17" s="7" t="s">
        <v>1287</v>
      </c>
      <c r="C17" s="8">
        <v>504800</v>
      </c>
      <c r="D17" s="9">
        <v>399803</v>
      </c>
      <c r="E17" s="10">
        <f t="shared" si="0"/>
        <v>0.20799722662440601</v>
      </c>
      <c r="F17" s="240"/>
    </row>
    <row r="18" spans="1:6" ht="20.25" customHeight="1" x14ac:dyDescent="0.35">
      <c r="A18" s="440"/>
      <c r="B18" s="7" t="s">
        <v>1288</v>
      </c>
      <c r="C18" s="8">
        <v>514800</v>
      </c>
      <c r="D18" s="9">
        <v>412717</v>
      </c>
      <c r="E18" s="10">
        <f t="shared" si="0"/>
        <v>0.19829642579642601</v>
      </c>
      <c r="F18" s="240"/>
    </row>
    <row r="19" spans="1:6" ht="20.25" customHeight="1" x14ac:dyDescent="0.35">
      <c r="A19" s="440"/>
      <c r="B19" s="7" t="s">
        <v>1289</v>
      </c>
      <c r="C19" s="8">
        <v>559800</v>
      </c>
      <c r="D19" s="9">
        <v>433903</v>
      </c>
      <c r="E19" s="10">
        <f t="shared" si="0"/>
        <v>0.22489639156841701</v>
      </c>
      <c r="F19" s="240"/>
    </row>
    <row r="20" spans="1:6" ht="20.25" customHeight="1" x14ac:dyDescent="0.35">
      <c r="A20" s="440"/>
      <c r="B20" s="7" t="s">
        <v>1290</v>
      </c>
      <c r="C20" s="8">
        <v>564800</v>
      </c>
      <c r="D20" s="9">
        <v>438903</v>
      </c>
      <c r="E20" s="10">
        <f t="shared" si="0"/>
        <v>0.22290545325778999</v>
      </c>
      <c r="F20" s="240"/>
    </row>
    <row r="21" spans="1:6" ht="20.25" customHeight="1" x14ac:dyDescent="0.35">
      <c r="A21" s="440"/>
      <c r="B21" s="7" t="s">
        <v>1291</v>
      </c>
      <c r="C21" s="8">
        <v>619800</v>
      </c>
      <c r="D21" s="9">
        <v>493003</v>
      </c>
      <c r="E21" s="10">
        <f t="shared" si="0"/>
        <v>0.204577282994514</v>
      </c>
      <c r="F21" s="240"/>
    </row>
    <row r="22" spans="1:6" ht="64.5" customHeight="1" x14ac:dyDescent="0.35">
      <c r="A22" s="441"/>
      <c r="B22" s="339" t="s">
        <v>1292</v>
      </c>
      <c r="C22" s="340"/>
      <c r="D22" s="340"/>
      <c r="E22" s="341"/>
      <c r="F22" s="343"/>
    </row>
    <row r="23" spans="1:6" ht="18" customHeight="1" x14ac:dyDescent="0.35">
      <c r="A23" s="5" t="s">
        <v>260</v>
      </c>
      <c r="B23" s="5" t="s">
        <v>261</v>
      </c>
      <c r="C23" s="5" t="s">
        <v>262</v>
      </c>
      <c r="D23" s="5" t="s">
        <v>263</v>
      </c>
      <c r="E23" s="5" t="s">
        <v>264</v>
      </c>
      <c r="F23" s="6" t="s">
        <v>265</v>
      </c>
    </row>
    <row r="24" spans="1:6" ht="20.25" customHeight="1" x14ac:dyDescent="0.35">
      <c r="A24" s="440" t="s">
        <v>1293</v>
      </c>
      <c r="B24" s="7" t="s">
        <v>1294</v>
      </c>
      <c r="C24" s="8">
        <v>350800</v>
      </c>
      <c r="D24" s="9">
        <v>258038</v>
      </c>
      <c r="E24" s="10">
        <f t="shared" ref="E24:E31" si="1">1-D24/C24</f>
        <v>0.26442987457240602</v>
      </c>
      <c r="F24" s="240" t="s">
        <v>1531</v>
      </c>
    </row>
    <row r="25" spans="1:6" ht="20.25" customHeight="1" x14ac:dyDescent="0.35">
      <c r="A25" s="440"/>
      <c r="B25" s="7" t="s">
        <v>1295</v>
      </c>
      <c r="C25" s="8">
        <v>359800</v>
      </c>
      <c r="D25" s="9">
        <v>261903</v>
      </c>
      <c r="E25" s="10">
        <f t="shared" si="1"/>
        <v>0.27208727070594801</v>
      </c>
      <c r="F25" s="240"/>
    </row>
    <row r="26" spans="1:6" ht="20.25" customHeight="1" x14ac:dyDescent="0.35">
      <c r="A26" s="440"/>
      <c r="B26" s="7" t="s">
        <v>1296</v>
      </c>
      <c r="C26" s="8">
        <v>367800</v>
      </c>
      <c r="D26" s="9">
        <v>271969</v>
      </c>
      <c r="E26" s="10">
        <f t="shared" si="1"/>
        <v>0.26055193039695501</v>
      </c>
      <c r="F26" s="240"/>
    </row>
    <row r="27" spans="1:6" ht="20.25" customHeight="1" x14ac:dyDescent="0.35">
      <c r="A27" s="440"/>
      <c r="B27" s="7" t="s">
        <v>1297</v>
      </c>
      <c r="C27" s="8">
        <v>368800</v>
      </c>
      <c r="D27" s="9">
        <v>265768</v>
      </c>
      <c r="E27" s="10">
        <f t="shared" si="1"/>
        <v>0.27937093275488101</v>
      </c>
      <c r="F27" s="240"/>
    </row>
    <row r="28" spans="1:6" ht="20.25" customHeight="1" x14ac:dyDescent="0.35">
      <c r="A28" s="440"/>
      <c r="B28" s="7" t="s">
        <v>1298</v>
      </c>
      <c r="C28" s="8">
        <v>391800</v>
      </c>
      <c r="D28" s="9">
        <v>288423</v>
      </c>
      <c r="E28" s="10">
        <f t="shared" si="1"/>
        <v>0.26385145482389</v>
      </c>
      <c r="F28" s="240"/>
    </row>
    <row r="29" spans="1:6" ht="20.25" customHeight="1" x14ac:dyDescent="0.35">
      <c r="A29" s="440"/>
      <c r="B29" s="7" t="s">
        <v>1299</v>
      </c>
      <c r="C29" s="8">
        <v>399800</v>
      </c>
      <c r="D29" s="9">
        <v>298424</v>
      </c>
      <c r="E29" s="10">
        <f t="shared" si="1"/>
        <v>0.25356678339169603</v>
      </c>
      <c r="F29" s="240"/>
    </row>
    <row r="30" spans="1:6" ht="20.25" customHeight="1" x14ac:dyDescent="0.35">
      <c r="A30" s="440"/>
      <c r="B30" s="7" t="s">
        <v>1300</v>
      </c>
      <c r="C30" s="8">
        <v>437800</v>
      </c>
      <c r="D30" s="9">
        <v>323733</v>
      </c>
      <c r="E30" s="10">
        <f t="shared" si="1"/>
        <v>0.260545911375057</v>
      </c>
      <c r="F30" s="240"/>
    </row>
    <row r="31" spans="1:6" ht="20.25" customHeight="1" x14ac:dyDescent="0.35">
      <c r="A31" s="440"/>
      <c r="B31" s="7" t="s">
        <v>1301</v>
      </c>
      <c r="C31" s="8">
        <v>469800</v>
      </c>
      <c r="D31" s="9">
        <v>355253</v>
      </c>
      <c r="E31" s="10">
        <f t="shared" si="1"/>
        <v>0.24382077479778599</v>
      </c>
      <c r="F31" s="240"/>
    </row>
    <row r="32" spans="1:6" ht="158.25" customHeight="1" x14ac:dyDescent="0.35">
      <c r="A32" s="441"/>
      <c r="B32" s="339" t="s">
        <v>1302</v>
      </c>
      <c r="C32" s="340"/>
      <c r="D32" s="340"/>
      <c r="E32" s="341"/>
      <c r="F32" s="343"/>
    </row>
    <row r="33" spans="1:6" ht="18" customHeight="1" x14ac:dyDescent="0.35">
      <c r="A33" s="5" t="s">
        <v>260</v>
      </c>
      <c r="B33" s="5" t="s">
        <v>261</v>
      </c>
      <c r="C33" s="5" t="s">
        <v>262</v>
      </c>
      <c r="D33" s="5" t="s">
        <v>263</v>
      </c>
      <c r="E33" s="5" t="s">
        <v>264</v>
      </c>
      <c r="F33" s="6" t="s">
        <v>265</v>
      </c>
    </row>
    <row r="34" spans="1:6" ht="20.25" customHeight="1" x14ac:dyDescent="0.35">
      <c r="A34" s="442" t="s">
        <v>1303</v>
      </c>
      <c r="B34" s="7" t="s">
        <v>1304</v>
      </c>
      <c r="C34" s="8">
        <v>294800</v>
      </c>
      <c r="D34" s="9">
        <v>200464</v>
      </c>
      <c r="E34" s="10">
        <f>1-D34/C34</f>
        <v>0.32</v>
      </c>
      <c r="F34" s="242" t="s">
        <v>1532</v>
      </c>
    </row>
    <row r="35" spans="1:6" ht="20.25" customHeight="1" x14ac:dyDescent="0.35">
      <c r="A35" s="442"/>
      <c r="B35" s="7" t="s">
        <v>1305</v>
      </c>
      <c r="C35" s="8">
        <v>304800</v>
      </c>
      <c r="D35" s="9">
        <v>207264</v>
      </c>
      <c r="E35" s="10">
        <f>1-D35/C35</f>
        <v>0.32</v>
      </c>
      <c r="F35" s="291"/>
    </row>
    <row r="36" spans="1:6" ht="20.25" customHeight="1" x14ac:dyDescent="0.35">
      <c r="A36" s="442"/>
      <c r="B36" s="7" t="s">
        <v>1306</v>
      </c>
      <c r="C36" s="8">
        <v>319800</v>
      </c>
      <c r="D36" s="9">
        <v>217464</v>
      </c>
      <c r="E36" s="10">
        <f>1-D36/C36</f>
        <v>0.32</v>
      </c>
      <c r="F36" s="291"/>
    </row>
    <row r="37" spans="1:6" ht="143.25" customHeight="1" x14ac:dyDescent="0.35">
      <c r="A37" s="442"/>
      <c r="B37" s="339" t="s">
        <v>1307</v>
      </c>
      <c r="C37" s="340"/>
      <c r="D37" s="340"/>
      <c r="E37" s="341"/>
      <c r="F37" s="291"/>
    </row>
    <row r="38" spans="1:6" s="2" customFormat="1" ht="20.25" customHeight="1" x14ac:dyDescent="0.35">
      <c r="A38" s="287" t="s">
        <v>349</v>
      </c>
      <c r="B38" s="287"/>
      <c r="C38" s="287"/>
      <c r="D38" s="287"/>
      <c r="E38" s="287"/>
      <c r="F38" s="287"/>
    </row>
    <row r="39" spans="1:6" ht="15.5" hidden="1" x14ac:dyDescent="0.35"/>
    <row r="40" spans="1:6" ht="15.5" hidden="1" x14ac:dyDescent="0.35"/>
    <row r="41" spans="1:6" ht="15.5" hidden="1" x14ac:dyDescent="0.35"/>
    <row r="42" spans="1:6" ht="15.5" hidden="1" x14ac:dyDescent="0.35"/>
    <row r="43" spans="1:6" ht="15.5" hidden="1" x14ac:dyDescent="0.35"/>
    <row r="44" spans="1:6" ht="15.5" hidden="1" x14ac:dyDescent="0.35"/>
    <row r="45" spans="1:6" ht="15.5" hidden="1" x14ac:dyDescent="0.35"/>
    <row r="46" spans="1:6" ht="15.5" hidden="1" x14ac:dyDescent="0.35"/>
    <row r="47" spans="1:6" ht="15.5" hidden="1" x14ac:dyDescent="0.35"/>
    <row r="48" spans="1:6" ht="15.5" hidden="1" x14ac:dyDescent="0.35"/>
    <row r="49" ht="15.5" hidden="1" x14ac:dyDescent="0.35"/>
    <row r="50" ht="15.5" hidden="1" x14ac:dyDescent="0.35"/>
    <row r="51" ht="15.5" hidden="1" x14ac:dyDescent="0.35"/>
    <row r="52" ht="15.5" hidden="1" x14ac:dyDescent="0.35"/>
    <row r="53" ht="15.5" hidden="1" x14ac:dyDescent="0.35"/>
    <row r="54" ht="15.5" hidden="1" x14ac:dyDescent="0.35"/>
    <row r="55" ht="15.5" hidden="1" x14ac:dyDescent="0.35"/>
    <row r="56" ht="15.5" hidden="1" x14ac:dyDescent="0.35"/>
    <row r="57" ht="15.5" hidden="1" x14ac:dyDescent="0.35"/>
    <row r="58" ht="15.5" hidden="1" x14ac:dyDescent="0.35"/>
    <row r="59" ht="15.5" hidden="1" x14ac:dyDescent="0.35"/>
    <row r="60" ht="15.5" hidden="1" x14ac:dyDescent="0.35"/>
    <row r="61" ht="15.5" hidden="1" x14ac:dyDescent="0.35"/>
    <row r="62" ht="15.5" hidden="1" x14ac:dyDescent="0.35"/>
    <row r="63" ht="15.5" hidden="1" x14ac:dyDescent="0.35"/>
    <row r="64" ht="15.5" hidden="1" x14ac:dyDescent="0.35"/>
    <row r="65" ht="15.5" hidden="1" x14ac:dyDescent="0.35"/>
    <row r="66" ht="15.5" hidden="1" x14ac:dyDescent="0.35"/>
    <row r="67" ht="15.5" hidden="1" x14ac:dyDescent="0.35"/>
    <row r="68" ht="15.5" hidden="1" x14ac:dyDescent="0.35"/>
    <row r="69" ht="15.5" hidden="1" x14ac:dyDescent="0.35"/>
    <row r="70" ht="15.5" hidden="1" x14ac:dyDescent="0.35"/>
    <row r="71" ht="15.5" hidden="1" x14ac:dyDescent="0.35"/>
    <row r="72" ht="15.5" hidden="1" x14ac:dyDescent="0.35"/>
    <row r="73" ht="15.5" hidden="1" x14ac:dyDescent="0.35"/>
    <row r="74" ht="15.5" hidden="1" x14ac:dyDescent="0.35"/>
    <row r="75" ht="15.5" hidden="1" x14ac:dyDescent="0.35"/>
    <row r="76" ht="15.5" hidden="1" x14ac:dyDescent="0.35"/>
    <row r="77" ht="15.5" hidden="1" x14ac:dyDescent="0.35"/>
    <row r="78" ht="15.5" hidden="1" x14ac:dyDescent="0.35"/>
    <row r="79" ht="15.5" hidden="1" x14ac:dyDescent="0.35"/>
    <row r="80" ht="15.5" hidden="1" x14ac:dyDescent="0.35"/>
    <row r="81" ht="15.5" hidden="1" x14ac:dyDescent="0.35"/>
    <row r="82" ht="15.5" hidden="1" x14ac:dyDescent="0.35"/>
    <row r="83" ht="15.5" hidden="1" x14ac:dyDescent="0.35"/>
    <row r="84" ht="15.5" hidden="1" x14ac:dyDescent="0.35"/>
    <row r="85" ht="15.5" hidden="1" x14ac:dyDescent="0.35"/>
    <row r="86" ht="15.5" hidden="1" x14ac:dyDescent="0.35"/>
    <row r="87" ht="15.5" hidden="1" x14ac:dyDescent="0.35"/>
    <row r="88" ht="15.5" hidden="1" x14ac:dyDescent="0.35"/>
    <row r="89" ht="15.5" hidden="1" x14ac:dyDescent="0.35"/>
    <row r="90" ht="15.5" hidden="1" x14ac:dyDescent="0.35"/>
    <row r="91" ht="15.5" hidden="1" x14ac:dyDescent="0.35"/>
    <row r="92" ht="15.5" hidden="1" x14ac:dyDescent="0.35"/>
    <row r="93" ht="15.5" hidden="1" x14ac:dyDescent="0.35"/>
    <row r="94" ht="15.5" hidden="1" x14ac:dyDescent="0.35"/>
    <row r="95" ht="15.5" hidden="1" x14ac:dyDescent="0.35"/>
    <row r="96" ht="15.5" hidden="1" x14ac:dyDescent="0.35"/>
    <row r="97" ht="15.5" hidden="1" x14ac:dyDescent="0.35"/>
    <row r="98" ht="15.5" hidden="1" x14ac:dyDescent="0.35"/>
    <row r="99" ht="15.5" hidden="1" x14ac:dyDescent="0.35"/>
    <row r="100" ht="15.5" hidden="1" x14ac:dyDescent="0.35"/>
    <row r="101" ht="15.5" hidden="1" x14ac:dyDescent="0.35"/>
    <row r="102" ht="15.5" hidden="1" x14ac:dyDescent="0.35"/>
    <row r="103" ht="15.5" hidden="1" x14ac:dyDescent="0.35"/>
    <row r="104" ht="15.5" hidden="1" x14ac:dyDescent="0.35"/>
    <row r="105" ht="15.5" hidden="1" x14ac:dyDescent="0.35"/>
    <row r="106" ht="15.5" hidden="1" x14ac:dyDescent="0.35"/>
    <row r="107" ht="15.5" hidden="1" x14ac:dyDescent="0.35"/>
    <row r="108" ht="15.5" hidden="1" x14ac:dyDescent="0.35"/>
    <row r="109" ht="15.5" hidden="1" x14ac:dyDescent="0.35"/>
    <row r="110" ht="15.5" hidden="1" x14ac:dyDescent="0.35"/>
    <row r="111" ht="15.5" hidden="1" x14ac:dyDescent="0.35"/>
    <row r="112"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sheetData>
  <mergeCells count="14">
    <mergeCell ref="A1:F5"/>
    <mergeCell ref="A6:F7"/>
    <mergeCell ref="A38:F38"/>
    <mergeCell ref="A11:A22"/>
    <mergeCell ref="A24:A32"/>
    <mergeCell ref="A34:A37"/>
    <mergeCell ref="F11:F22"/>
    <mergeCell ref="F24:F32"/>
    <mergeCell ref="F34:F37"/>
    <mergeCell ref="A8:F8"/>
    <mergeCell ref="A9:XFD9"/>
    <mergeCell ref="B22:E22"/>
    <mergeCell ref="B32:E32"/>
    <mergeCell ref="B37:E37"/>
  </mergeCells>
  <phoneticPr fontId="30" type="noConversion"/>
  <pageMargins left="0.69930555555555596" right="0.69930555555555596"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3" tint="0.7993408001953185"/>
  </sheetPr>
  <dimension ref="A1:H192"/>
  <sheetViews>
    <sheetView workbookViewId="0">
      <pane activePane="bottomRight" state="frozen"/>
      <selection sqref="A1:F5"/>
    </sheetView>
  </sheetViews>
  <sheetFormatPr defaultColWidth="0" defaultRowHeight="15.75" customHeight="1" zeroHeight="1" x14ac:dyDescent="0.35"/>
  <cols>
    <col min="1" max="1" width="13.83203125" style="3" customWidth="1"/>
    <col min="2" max="2" width="56.5" style="3" customWidth="1"/>
    <col min="3" max="6" width="13.83203125" style="3" customWidth="1"/>
    <col min="7" max="8" width="0" style="3" hidden="1" customWidth="1"/>
    <col min="9" max="16384" width="13.83203125" style="3" hidden="1"/>
  </cols>
  <sheetData>
    <row r="1" spans="1:6" ht="18.649999999999999" customHeight="1" x14ac:dyDescent="0.35">
      <c r="A1" s="216" t="s">
        <v>1308</v>
      </c>
      <c r="B1" s="217"/>
      <c r="C1" s="217"/>
      <c r="D1" s="217"/>
      <c r="E1" s="217"/>
      <c r="F1" s="218"/>
    </row>
    <row r="2" spans="1:6" ht="18.649999999999999" customHeight="1" x14ac:dyDescent="0.35">
      <c r="A2" s="219"/>
      <c r="B2" s="220"/>
      <c r="C2" s="220"/>
      <c r="D2" s="220"/>
      <c r="E2" s="220"/>
      <c r="F2" s="221"/>
    </row>
    <row r="3" spans="1:6" ht="18.649999999999999" customHeight="1" x14ac:dyDescent="0.35">
      <c r="A3" s="219"/>
      <c r="B3" s="220"/>
      <c r="C3" s="220"/>
      <c r="D3" s="220"/>
      <c r="E3" s="220"/>
      <c r="F3" s="221"/>
    </row>
    <row r="4" spans="1:6" ht="18.649999999999999" customHeight="1" x14ac:dyDescent="0.35">
      <c r="A4" s="219"/>
      <c r="B4" s="220"/>
      <c r="C4" s="220"/>
      <c r="D4" s="220"/>
      <c r="E4" s="220"/>
      <c r="F4" s="221"/>
    </row>
    <row r="5" spans="1:6" ht="18.649999999999999" customHeight="1" x14ac:dyDescent="0.35">
      <c r="A5" s="219"/>
      <c r="B5" s="220"/>
      <c r="C5" s="220"/>
      <c r="D5" s="220"/>
      <c r="E5" s="220"/>
      <c r="F5" s="221"/>
    </row>
    <row r="6" spans="1:6" ht="15.5" x14ac:dyDescent="0.35">
      <c r="A6" s="222" t="s">
        <v>508</v>
      </c>
      <c r="B6" s="223"/>
      <c r="C6" s="223"/>
      <c r="D6" s="223"/>
      <c r="E6" s="223"/>
      <c r="F6" s="224"/>
    </row>
    <row r="7" spans="1:6" ht="19.5" customHeight="1" x14ac:dyDescent="0.35">
      <c r="A7" s="222"/>
      <c r="B7" s="223"/>
      <c r="C7" s="223"/>
      <c r="D7" s="223"/>
      <c r="E7" s="223"/>
      <c r="F7" s="224"/>
    </row>
    <row r="8" spans="1:6" ht="4.5" customHeight="1" x14ac:dyDescent="0.35">
      <c r="A8" s="227"/>
      <c r="B8" s="228"/>
      <c r="C8" s="228"/>
      <c r="D8" s="228"/>
      <c r="E8" s="228"/>
      <c r="F8" s="229"/>
    </row>
    <row r="9" spans="1:6" s="230" customFormat="1" ht="15.5" x14ac:dyDescent="0.35">
      <c r="B9" s="231"/>
      <c r="C9" s="231"/>
      <c r="D9" s="231"/>
      <c r="E9" s="231"/>
      <c r="F9" s="231"/>
    </row>
    <row r="10" spans="1:6" ht="18" customHeight="1" x14ac:dyDescent="0.35">
      <c r="A10" s="5" t="s">
        <v>260</v>
      </c>
      <c r="B10" s="5" t="s">
        <v>261</v>
      </c>
      <c r="C10" s="5" t="s">
        <v>262</v>
      </c>
      <c r="D10" s="5" t="s">
        <v>263</v>
      </c>
      <c r="E10" s="5" t="s">
        <v>264</v>
      </c>
      <c r="F10" s="6" t="s">
        <v>265</v>
      </c>
    </row>
    <row r="11" spans="1:6" ht="20.25" customHeight="1" x14ac:dyDescent="0.35">
      <c r="A11" s="236" t="s">
        <v>1309</v>
      </c>
      <c r="B11" s="7" t="s">
        <v>1310</v>
      </c>
      <c r="C11" s="8">
        <v>299900</v>
      </c>
      <c r="D11" s="9">
        <v>266911</v>
      </c>
      <c r="E11" s="10">
        <f>1-D11/C11</f>
        <v>0.11</v>
      </c>
      <c r="F11" s="242" t="s">
        <v>268</v>
      </c>
    </row>
    <row r="12" spans="1:6" ht="20.25" customHeight="1" x14ac:dyDescent="0.35">
      <c r="A12" s="237"/>
      <c r="B12" s="7" t="s">
        <v>1311</v>
      </c>
      <c r="C12" s="8">
        <v>319900</v>
      </c>
      <c r="D12" s="9">
        <v>284711</v>
      </c>
      <c r="E12" s="10">
        <f t="shared" ref="E12:E20" si="0">1-D12/C12</f>
        <v>0.11</v>
      </c>
      <c r="F12" s="291"/>
    </row>
    <row r="13" spans="1:6" ht="20.25" customHeight="1" x14ac:dyDescent="0.35">
      <c r="A13" s="237"/>
      <c r="B13" s="7" t="s">
        <v>1312</v>
      </c>
      <c r="C13" s="8">
        <v>334400</v>
      </c>
      <c r="D13" s="9">
        <v>297614.88</v>
      </c>
      <c r="E13" s="10">
        <f t="shared" si="0"/>
        <v>0.11000334928229701</v>
      </c>
      <c r="F13" s="291"/>
    </row>
    <row r="14" spans="1:6" ht="20.25" customHeight="1" x14ac:dyDescent="0.35">
      <c r="A14" s="237"/>
      <c r="B14" s="7" t="s">
        <v>1313</v>
      </c>
      <c r="C14" s="8">
        <v>342400</v>
      </c>
      <c r="D14" s="9">
        <v>304736</v>
      </c>
      <c r="E14" s="10">
        <f t="shared" si="0"/>
        <v>0.11</v>
      </c>
      <c r="F14" s="291"/>
    </row>
    <row r="15" spans="1:6" ht="20.25" customHeight="1" x14ac:dyDescent="0.35">
      <c r="A15" s="237"/>
      <c r="B15" s="7" t="s">
        <v>1314</v>
      </c>
      <c r="C15" s="8">
        <v>351400</v>
      </c>
      <c r="D15" s="9">
        <v>312746</v>
      </c>
      <c r="E15" s="10">
        <f t="shared" si="0"/>
        <v>0.11</v>
      </c>
      <c r="F15" s="291"/>
    </row>
    <row r="16" spans="1:6" ht="20.25" customHeight="1" x14ac:dyDescent="0.35">
      <c r="A16" s="237"/>
      <c r="B16" s="7" t="s">
        <v>1315</v>
      </c>
      <c r="C16" s="8">
        <v>359400</v>
      </c>
      <c r="D16" s="9">
        <v>319866</v>
      </c>
      <c r="E16" s="10">
        <f t="shared" si="0"/>
        <v>0.11</v>
      </c>
      <c r="F16" s="291"/>
    </row>
    <row r="17" spans="1:6" ht="35.25" customHeight="1" x14ac:dyDescent="0.35">
      <c r="A17" s="237"/>
      <c r="B17" s="7" t="s">
        <v>1316</v>
      </c>
      <c r="C17" s="8">
        <v>357000</v>
      </c>
      <c r="D17" s="9">
        <v>317728.88</v>
      </c>
      <c r="E17" s="10">
        <f t="shared" si="0"/>
        <v>0.110003137254902</v>
      </c>
      <c r="F17" s="291"/>
    </row>
    <row r="18" spans="1:6" ht="35.25" customHeight="1" x14ac:dyDescent="0.35">
      <c r="A18" s="237"/>
      <c r="B18" s="7" t="s">
        <v>1317</v>
      </c>
      <c r="C18" s="8">
        <v>365000</v>
      </c>
      <c r="D18" s="9">
        <v>324850</v>
      </c>
      <c r="E18" s="10">
        <f t="shared" si="0"/>
        <v>0.11</v>
      </c>
      <c r="F18" s="291"/>
    </row>
    <row r="19" spans="1:6" ht="35.25" customHeight="1" x14ac:dyDescent="0.35">
      <c r="A19" s="237"/>
      <c r="B19" s="7" t="s">
        <v>1318</v>
      </c>
      <c r="C19" s="8">
        <v>397000</v>
      </c>
      <c r="D19" s="9">
        <v>353329.53</v>
      </c>
      <c r="E19" s="10">
        <f t="shared" si="0"/>
        <v>0.110001183879093</v>
      </c>
      <c r="F19" s="291"/>
    </row>
    <row r="20" spans="1:6" ht="35.25" customHeight="1" x14ac:dyDescent="0.35">
      <c r="A20" s="237"/>
      <c r="B20" s="7" t="s">
        <v>1319</v>
      </c>
      <c r="C20" s="8">
        <v>405000</v>
      </c>
      <c r="D20" s="9">
        <v>360450</v>
      </c>
      <c r="E20" s="10">
        <f t="shared" si="0"/>
        <v>0.11</v>
      </c>
      <c r="F20" s="291"/>
    </row>
    <row r="21" spans="1:6" ht="81" customHeight="1" x14ac:dyDescent="0.35">
      <c r="A21" s="238"/>
      <c r="B21" s="197" t="s">
        <v>1320</v>
      </c>
      <c r="C21" s="226"/>
      <c r="D21" s="226"/>
      <c r="E21" s="226"/>
      <c r="F21" s="291"/>
    </row>
    <row r="22" spans="1:6" ht="18" customHeight="1" x14ac:dyDescent="0.35">
      <c r="A22" s="5" t="s">
        <v>260</v>
      </c>
      <c r="B22" s="5" t="s">
        <v>261</v>
      </c>
      <c r="C22" s="5" t="s">
        <v>262</v>
      </c>
      <c r="D22" s="5" t="s">
        <v>263</v>
      </c>
      <c r="E22" s="5" t="s">
        <v>264</v>
      </c>
      <c r="F22" s="6" t="s">
        <v>265</v>
      </c>
    </row>
    <row r="23" spans="1:6" ht="20.25" customHeight="1" x14ac:dyDescent="0.35">
      <c r="A23" s="236" t="s">
        <v>1321</v>
      </c>
      <c r="B23" s="7" t="s">
        <v>1322</v>
      </c>
      <c r="C23" s="8">
        <v>204900</v>
      </c>
      <c r="D23" s="9">
        <v>156133.79999999999</v>
      </c>
      <c r="E23" s="10">
        <v>0.23799999999999999</v>
      </c>
      <c r="F23" s="239" t="s">
        <v>268</v>
      </c>
    </row>
    <row r="24" spans="1:6" ht="20.25" customHeight="1" x14ac:dyDescent="0.35">
      <c r="A24" s="237"/>
      <c r="B24" s="7" t="s">
        <v>1323</v>
      </c>
      <c r="C24" s="8">
        <v>217900</v>
      </c>
      <c r="D24" s="9">
        <v>166039.79999999999</v>
      </c>
      <c r="E24" s="10">
        <f>1-D24/C24</f>
        <v>0.23799999999999999</v>
      </c>
      <c r="F24" s="240"/>
    </row>
    <row r="25" spans="1:6" ht="20.25" customHeight="1" x14ac:dyDescent="0.35">
      <c r="A25" s="237"/>
      <c r="B25" s="7" t="s">
        <v>1324</v>
      </c>
      <c r="C25" s="8">
        <v>229900</v>
      </c>
      <c r="D25" s="9">
        <v>175183.8</v>
      </c>
      <c r="E25" s="10">
        <f>1-D25/C25</f>
        <v>0.23799999999999999</v>
      </c>
      <c r="F25" s="240"/>
    </row>
    <row r="26" spans="1:6" ht="20.25" customHeight="1" x14ac:dyDescent="0.35">
      <c r="A26" s="237"/>
      <c r="B26" s="7" t="s">
        <v>1325</v>
      </c>
      <c r="C26" s="8">
        <v>247900</v>
      </c>
      <c r="D26" s="9">
        <v>188899.8</v>
      </c>
      <c r="E26" s="10">
        <f>1-D26/C26</f>
        <v>0.23799999999999999</v>
      </c>
      <c r="F26" s="240"/>
    </row>
    <row r="27" spans="1:6" ht="20.25" customHeight="1" x14ac:dyDescent="0.35">
      <c r="A27" s="237"/>
      <c r="B27" s="7" t="s">
        <v>1326</v>
      </c>
      <c r="C27" s="8">
        <v>259900</v>
      </c>
      <c r="D27" s="9">
        <v>198043.8</v>
      </c>
      <c r="E27" s="10">
        <f>1-D27/C27</f>
        <v>0.23799999999999999</v>
      </c>
      <c r="F27" s="240"/>
    </row>
    <row r="28" spans="1:6" ht="34.5" customHeight="1" x14ac:dyDescent="0.35">
      <c r="A28" s="237"/>
      <c r="B28" s="339" t="s">
        <v>1327</v>
      </c>
      <c r="C28" s="340"/>
      <c r="D28" s="340"/>
      <c r="E28" s="341"/>
      <c r="F28" s="343"/>
    </row>
    <row r="29" spans="1:6" ht="18" customHeight="1" x14ac:dyDescent="0.35">
      <c r="A29" s="5" t="s">
        <v>260</v>
      </c>
      <c r="B29" s="5" t="s">
        <v>261</v>
      </c>
      <c r="C29" s="5" t="s">
        <v>262</v>
      </c>
      <c r="D29" s="5" t="s">
        <v>263</v>
      </c>
      <c r="E29" s="5" t="s">
        <v>264</v>
      </c>
      <c r="F29" s="6" t="s">
        <v>265</v>
      </c>
    </row>
    <row r="30" spans="1:6" ht="20.25" customHeight="1" x14ac:dyDescent="0.35">
      <c r="A30" s="344" t="s">
        <v>1328</v>
      </c>
      <c r="B30" s="7" t="s">
        <v>1329</v>
      </c>
      <c r="C30" s="8">
        <v>232900</v>
      </c>
      <c r="D30" s="9">
        <v>189347.7</v>
      </c>
      <c r="E30" s="10">
        <f>1-D30/C30</f>
        <v>0.187</v>
      </c>
      <c r="F30" s="242" t="s">
        <v>268</v>
      </c>
    </row>
    <row r="31" spans="1:6" ht="20.25" customHeight="1" x14ac:dyDescent="0.35">
      <c r="A31" s="344"/>
      <c r="B31" s="7" t="s">
        <v>1330</v>
      </c>
      <c r="C31" s="8">
        <v>247900</v>
      </c>
      <c r="D31" s="9">
        <v>201542.7</v>
      </c>
      <c r="E31" s="10">
        <f>1-D31/C31</f>
        <v>0.187</v>
      </c>
      <c r="F31" s="242"/>
    </row>
    <row r="32" spans="1:6" ht="20.25" customHeight="1" x14ac:dyDescent="0.35">
      <c r="A32" s="362"/>
      <c r="B32" s="7" t="s">
        <v>1331</v>
      </c>
      <c r="C32" s="8">
        <v>262900</v>
      </c>
      <c r="D32" s="9">
        <v>213737.7</v>
      </c>
      <c r="E32" s="10">
        <f>1-D32/C32</f>
        <v>0.187</v>
      </c>
      <c r="F32" s="243"/>
    </row>
    <row r="33" spans="1:6" ht="48" customHeight="1" x14ac:dyDescent="0.35">
      <c r="A33" s="362"/>
      <c r="B33" s="197" t="s">
        <v>1332</v>
      </c>
      <c r="C33" s="286"/>
      <c r="D33" s="286"/>
      <c r="E33" s="286"/>
      <c r="F33" s="243"/>
    </row>
    <row r="34" spans="1:6" ht="18" customHeight="1" x14ac:dyDescent="0.35">
      <c r="A34" s="5" t="s">
        <v>260</v>
      </c>
      <c r="B34" s="5" t="s">
        <v>261</v>
      </c>
      <c r="C34" s="5" t="s">
        <v>262</v>
      </c>
      <c r="D34" s="5" t="s">
        <v>263</v>
      </c>
      <c r="E34" s="5" t="s">
        <v>264</v>
      </c>
      <c r="F34" s="6" t="s">
        <v>265</v>
      </c>
    </row>
    <row r="35" spans="1:6" ht="20.25" customHeight="1" x14ac:dyDescent="0.35">
      <c r="A35" s="236" t="s">
        <v>1333</v>
      </c>
      <c r="B35" s="7" t="s">
        <v>1334</v>
      </c>
      <c r="C35" s="8">
        <v>129800</v>
      </c>
      <c r="D35" s="9">
        <v>121752.4</v>
      </c>
      <c r="E35" s="10">
        <f>1-D35/C35</f>
        <v>6.2000000000000097E-2</v>
      </c>
      <c r="F35" s="292" t="s">
        <v>617</v>
      </c>
    </row>
    <row r="36" spans="1:6" ht="20.25" customHeight="1" x14ac:dyDescent="0.35">
      <c r="A36" s="237"/>
      <c r="B36" s="7" t="s">
        <v>1335</v>
      </c>
      <c r="C36" s="8">
        <v>143300</v>
      </c>
      <c r="D36" s="9">
        <v>134414.63</v>
      </c>
      <c r="E36" s="10">
        <f>1-D36/C36</f>
        <v>6.2005373342637803E-2</v>
      </c>
      <c r="F36" s="293"/>
    </row>
    <row r="37" spans="1:6" ht="20.25" customHeight="1" x14ac:dyDescent="0.35">
      <c r="A37" s="237"/>
      <c r="B37" s="7" t="s">
        <v>1336</v>
      </c>
      <c r="C37" s="8">
        <v>149800</v>
      </c>
      <c r="D37" s="9">
        <v>140512.4</v>
      </c>
      <c r="E37" s="10">
        <f>1-D37/C37</f>
        <v>6.2000000000000097E-2</v>
      </c>
      <c r="F37" s="293"/>
    </row>
    <row r="38" spans="1:6" ht="20.25" customHeight="1" x14ac:dyDescent="0.35">
      <c r="A38" s="237"/>
      <c r="B38" s="7" t="s">
        <v>1337</v>
      </c>
      <c r="C38" s="8">
        <v>162800</v>
      </c>
      <c r="D38" s="9">
        <v>152706.4</v>
      </c>
      <c r="E38" s="10">
        <f>1-D38/C38</f>
        <v>6.2000000000000097E-2</v>
      </c>
      <c r="F38" s="293"/>
    </row>
    <row r="39" spans="1:6" ht="31.5" customHeight="1" x14ac:dyDescent="0.35">
      <c r="A39" s="238"/>
      <c r="B39" s="197" t="s">
        <v>1338</v>
      </c>
      <c r="C39" s="286"/>
      <c r="D39" s="286"/>
      <c r="E39" s="286"/>
      <c r="F39" s="294"/>
    </row>
    <row r="40" spans="1:6" ht="18" customHeight="1" x14ac:dyDescent="0.35">
      <c r="A40" s="5" t="s">
        <v>260</v>
      </c>
      <c r="B40" s="5" t="s">
        <v>261</v>
      </c>
      <c r="C40" s="5" t="s">
        <v>262</v>
      </c>
      <c r="D40" s="5" t="s">
        <v>263</v>
      </c>
      <c r="E40" s="5" t="s">
        <v>264</v>
      </c>
      <c r="F40" s="6" t="s">
        <v>265</v>
      </c>
    </row>
    <row r="41" spans="1:6" ht="20.25" customHeight="1" x14ac:dyDescent="0.35">
      <c r="A41" s="356" t="s">
        <v>1339</v>
      </c>
      <c r="B41" s="7" t="s">
        <v>1340</v>
      </c>
      <c r="C41" s="8">
        <v>229600</v>
      </c>
      <c r="D41" s="9">
        <v>213528.19</v>
      </c>
      <c r="E41" s="10">
        <f>1-D41/C41</f>
        <v>6.9999172473867596E-2</v>
      </c>
      <c r="F41" s="443" t="s">
        <v>1341</v>
      </c>
    </row>
    <row r="42" spans="1:6" s="2" customFormat="1" ht="38.25" customHeight="1" x14ac:dyDescent="0.35">
      <c r="A42" s="363"/>
      <c r="B42" s="197" t="s">
        <v>1342</v>
      </c>
      <c r="C42" s="286"/>
      <c r="D42" s="286"/>
      <c r="E42" s="286"/>
      <c r="F42" s="347"/>
    </row>
    <row r="43" spans="1:6" ht="18" customHeight="1" x14ac:dyDescent="0.35">
      <c r="A43" s="5" t="s">
        <v>260</v>
      </c>
      <c r="B43" s="5" t="s">
        <v>261</v>
      </c>
      <c r="C43" s="5" t="s">
        <v>262</v>
      </c>
      <c r="D43" s="5" t="s">
        <v>263</v>
      </c>
      <c r="E43" s="5" t="s">
        <v>264</v>
      </c>
      <c r="F43" s="6" t="s">
        <v>265</v>
      </c>
    </row>
    <row r="44" spans="1:6" s="2" customFormat="1" ht="35.25" customHeight="1" x14ac:dyDescent="0.35">
      <c r="A44" s="356" t="s">
        <v>1343</v>
      </c>
      <c r="B44" s="7" t="s">
        <v>1344</v>
      </c>
      <c r="C44" s="8">
        <v>158900</v>
      </c>
      <c r="D44" s="9">
        <v>118220.6</v>
      </c>
      <c r="E44" s="10">
        <f>1-D44/C44</f>
        <v>0.256006293266205</v>
      </c>
      <c r="F44" s="345" t="s">
        <v>617</v>
      </c>
    </row>
    <row r="45" spans="1:6" s="2" customFormat="1" ht="35.25" customHeight="1" x14ac:dyDescent="0.35">
      <c r="A45" s="355"/>
      <c r="B45" s="7" t="s">
        <v>1345</v>
      </c>
      <c r="C45" s="8">
        <v>169300</v>
      </c>
      <c r="D45" s="9">
        <v>125959.97</v>
      </c>
      <c r="E45" s="10">
        <f>1-D45/C45</f>
        <v>0.25599545186060202</v>
      </c>
      <c r="F45" s="348"/>
    </row>
    <row r="46" spans="1:6" s="2" customFormat="1" ht="35.25" customHeight="1" x14ac:dyDescent="0.35">
      <c r="A46" s="355"/>
      <c r="B46" s="7" t="s">
        <v>1346</v>
      </c>
      <c r="C46" s="8">
        <v>168500</v>
      </c>
      <c r="D46" s="9">
        <v>125364</v>
      </c>
      <c r="E46" s="10">
        <f>1-D46/C46</f>
        <v>0.25600000000000001</v>
      </c>
      <c r="F46" s="348"/>
    </row>
    <row r="47" spans="1:6" s="2" customFormat="1" ht="35.25" customHeight="1" x14ac:dyDescent="0.35">
      <c r="A47" s="444"/>
      <c r="B47" s="7" t="s">
        <v>1347</v>
      </c>
      <c r="C47" s="8">
        <v>177900</v>
      </c>
      <c r="D47" s="9">
        <v>132358.03</v>
      </c>
      <c r="E47" s="10">
        <f>1-D47/C47</f>
        <v>0.25599758291174801</v>
      </c>
      <c r="F47" s="346"/>
    </row>
    <row r="48" spans="1:6" s="2" customFormat="1" ht="44.25" customHeight="1" x14ac:dyDescent="0.35">
      <c r="A48" s="444"/>
      <c r="B48" s="197" t="s">
        <v>1348</v>
      </c>
      <c r="C48" s="286"/>
      <c r="D48" s="286"/>
      <c r="E48" s="286"/>
      <c r="F48" s="347"/>
    </row>
    <row r="49" spans="1:6" ht="18" customHeight="1" x14ac:dyDescent="0.35">
      <c r="A49" s="5" t="s">
        <v>260</v>
      </c>
      <c r="B49" s="5" t="s">
        <v>261</v>
      </c>
      <c r="C49" s="5" t="s">
        <v>262</v>
      </c>
      <c r="D49" s="5" t="s">
        <v>263</v>
      </c>
      <c r="E49" s="5" t="s">
        <v>264</v>
      </c>
      <c r="F49" s="6" t="s">
        <v>265</v>
      </c>
    </row>
    <row r="50" spans="1:6" s="2" customFormat="1" ht="20.25" customHeight="1" x14ac:dyDescent="0.35">
      <c r="A50" s="356" t="s">
        <v>1349</v>
      </c>
      <c r="B50" s="7" t="s">
        <v>1350</v>
      </c>
      <c r="C50" s="8">
        <v>131900</v>
      </c>
      <c r="D50" s="9" t="s">
        <v>1351</v>
      </c>
      <c r="E50" s="10">
        <v>0</v>
      </c>
      <c r="F50" s="345" t="s">
        <v>617</v>
      </c>
    </row>
    <row r="51" spans="1:6" s="2" customFormat="1" ht="20.25" customHeight="1" x14ac:dyDescent="0.35">
      <c r="A51" s="355"/>
      <c r="B51" s="7" t="s">
        <v>1352</v>
      </c>
      <c r="C51" s="8">
        <v>142400</v>
      </c>
      <c r="D51" s="9" t="s">
        <v>1351</v>
      </c>
      <c r="E51" s="10">
        <v>0</v>
      </c>
      <c r="F51" s="346"/>
    </row>
    <row r="52" spans="1:6" s="2" customFormat="1" ht="20.25" customHeight="1" x14ac:dyDescent="0.35">
      <c r="A52" s="355"/>
      <c r="B52" s="7" t="s">
        <v>1353</v>
      </c>
      <c r="C52" s="8">
        <v>160900</v>
      </c>
      <c r="D52" s="9" t="s">
        <v>1351</v>
      </c>
      <c r="E52" s="10">
        <v>0</v>
      </c>
      <c r="F52" s="346"/>
    </row>
    <row r="53" spans="1:6" s="2" customFormat="1" ht="19.5" customHeight="1" x14ac:dyDescent="0.35">
      <c r="A53" s="355"/>
      <c r="B53" s="7" t="s">
        <v>1354</v>
      </c>
      <c r="C53" s="8">
        <v>146900</v>
      </c>
      <c r="D53" s="9" t="s">
        <v>1351</v>
      </c>
      <c r="E53" s="10">
        <v>0</v>
      </c>
      <c r="F53" s="346"/>
    </row>
    <row r="54" spans="1:6" ht="18" customHeight="1" x14ac:dyDescent="0.35">
      <c r="A54" s="5" t="s">
        <v>260</v>
      </c>
      <c r="B54" s="5" t="s">
        <v>261</v>
      </c>
      <c r="C54" s="5" t="s">
        <v>262</v>
      </c>
      <c r="D54" s="5" t="s">
        <v>263</v>
      </c>
      <c r="E54" s="5" t="s">
        <v>264</v>
      </c>
      <c r="F54" s="6" t="s">
        <v>265</v>
      </c>
    </row>
    <row r="55" spans="1:6" s="2" customFormat="1" ht="20.25" customHeight="1" x14ac:dyDescent="0.35">
      <c r="A55" s="356" t="s">
        <v>1355</v>
      </c>
      <c r="B55" s="7" t="s">
        <v>1356</v>
      </c>
      <c r="C55" s="8">
        <v>139900</v>
      </c>
      <c r="D55" s="9">
        <v>110940.7</v>
      </c>
      <c r="E55" s="10">
        <f t="shared" ref="E55:E60" si="1">1-D55/C55</f>
        <v>0.20699999999999999</v>
      </c>
      <c r="F55" s="345" t="s">
        <v>617</v>
      </c>
    </row>
    <row r="56" spans="1:6" s="2" customFormat="1" ht="20.25" customHeight="1" x14ac:dyDescent="0.35">
      <c r="A56" s="355"/>
      <c r="B56" s="7" t="s">
        <v>1357</v>
      </c>
      <c r="C56" s="8">
        <v>148900</v>
      </c>
      <c r="D56" s="9">
        <v>118077.7</v>
      </c>
      <c r="E56" s="10">
        <f t="shared" si="1"/>
        <v>0.20699999999999999</v>
      </c>
      <c r="F56" s="346"/>
    </row>
    <row r="57" spans="1:6" s="2" customFormat="1" ht="20.25" customHeight="1" x14ac:dyDescent="0.35">
      <c r="A57" s="355"/>
      <c r="B57" s="7" t="s">
        <v>1358</v>
      </c>
      <c r="C57" s="8">
        <v>154900</v>
      </c>
      <c r="D57" s="9">
        <v>122835.7</v>
      </c>
      <c r="E57" s="10">
        <f t="shared" si="1"/>
        <v>0.20699999999999999</v>
      </c>
      <c r="F57" s="346"/>
    </row>
    <row r="58" spans="1:6" s="2" customFormat="1" ht="20.25" customHeight="1" x14ac:dyDescent="0.35">
      <c r="A58" s="355"/>
      <c r="B58" s="7" t="s">
        <v>1359</v>
      </c>
      <c r="C58" s="8">
        <v>158900</v>
      </c>
      <c r="D58" s="9">
        <v>126007.7</v>
      </c>
      <c r="E58" s="10">
        <f t="shared" si="1"/>
        <v>0.20699999999999999</v>
      </c>
      <c r="F58" s="346"/>
    </row>
    <row r="59" spans="1:6" s="2" customFormat="1" ht="20.25" customHeight="1" x14ac:dyDescent="0.35">
      <c r="A59" s="355"/>
      <c r="B59" s="7" t="s">
        <v>1360</v>
      </c>
      <c r="C59" s="8">
        <v>158900</v>
      </c>
      <c r="D59" s="9">
        <v>126007.7</v>
      </c>
      <c r="E59" s="10">
        <f t="shared" si="1"/>
        <v>0.20699999999999999</v>
      </c>
      <c r="F59" s="346"/>
    </row>
    <row r="60" spans="1:6" s="2" customFormat="1" ht="20.25" customHeight="1" x14ac:dyDescent="0.35">
      <c r="A60" s="355"/>
      <c r="B60" s="7" t="s">
        <v>1361</v>
      </c>
      <c r="C60" s="8">
        <v>172900</v>
      </c>
      <c r="D60" s="9">
        <v>137109.70000000001</v>
      </c>
      <c r="E60" s="10">
        <f t="shared" si="1"/>
        <v>0.20699999999999999</v>
      </c>
      <c r="F60" s="346"/>
    </row>
    <row r="61" spans="1:6" s="2" customFormat="1" ht="39.75" customHeight="1" x14ac:dyDescent="0.35">
      <c r="A61" s="355"/>
      <c r="B61" s="197" t="s">
        <v>1362</v>
      </c>
      <c r="C61" s="286"/>
      <c r="D61" s="286"/>
      <c r="E61" s="286"/>
      <c r="F61" s="347"/>
    </row>
    <row r="62" spans="1:6" ht="18" customHeight="1" x14ac:dyDescent="0.35">
      <c r="A62" s="5" t="s">
        <v>260</v>
      </c>
      <c r="B62" s="5" t="s">
        <v>261</v>
      </c>
      <c r="C62" s="5" t="s">
        <v>262</v>
      </c>
      <c r="D62" s="5" t="s">
        <v>263</v>
      </c>
      <c r="E62" s="5" t="s">
        <v>264</v>
      </c>
      <c r="F62" s="6" t="s">
        <v>265</v>
      </c>
    </row>
    <row r="63" spans="1:6" s="2" customFormat="1" ht="20.25" customHeight="1" x14ac:dyDescent="0.35">
      <c r="A63" s="356" t="s">
        <v>1363</v>
      </c>
      <c r="B63" s="7" t="s">
        <v>1364</v>
      </c>
      <c r="C63" s="8">
        <v>250900</v>
      </c>
      <c r="D63" s="9">
        <v>212763.2</v>
      </c>
      <c r="E63" s="10">
        <f t="shared" ref="E63:E68" si="2">1-D63/C63</f>
        <v>0.152</v>
      </c>
      <c r="F63" s="345" t="s">
        <v>278</v>
      </c>
    </row>
    <row r="64" spans="1:6" s="2" customFormat="1" ht="20.25" customHeight="1" x14ac:dyDescent="0.35">
      <c r="A64" s="355"/>
      <c r="B64" s="7" t="s">
        <v>1365</v>
      </c>
      <c r="C64" s="8">
        <v>269900</v>
      </c>
      <c r="D64" s="9">
        <v>228874.72</v>
      </c>
      <c r="E64" s="10">
        <f t="shared" si="2"/>
        <v>0.15200177843645801</v>
      </c>
      <c r="F64" s="346"/>
    </row>
    <row r="65" spans="1:6" s="2" customFormat="1" ht="20.25" customHeight="1" x14ac:dyDescent="0.35">
      <c r="A65" s="355"/>
      <c r="B65" s="7" t="s">
        <v>1366</v>
      </c>
      <c r="C65" s="8">
        <v>292900</v>
      </c>
      <c r="D65" s="9">
        <v>248379.2</v>
      </c>
      <c r="E65" s="10">
        <f t="shared" si="2"/>
        <v>0.152</v>
      </c>
      <c r="F65" s="346"/>
    </row>
    <row r="66" spans="1:6" s="2" customFormat="1" ht="20.25" customHeight="1" x14ac:dyDescent="0.35">
      <c r="A66" s="355"/>
      <c r="B66" s="7" t="s">
        <v>1367</v>
      </c>
      <c r="C66" s="8">
        <v>257900</v>
      </c>
      <c r="D66" s="9">
        <v>217925.02</v>
      </c>
      <c r="E66" s="10">
        <f t="shared" si="2"/>
        <v>0.155001861186506</v>
      </c>
      <c r="F66" s="346"/>
    </row>
    <row r="67" spans="1:6" s="2" customFormat="1" ht="35.25" customHeight="1" x14ac:dyDescent="0.35">
      <c r="A67" s="355"/>
      <c r="B67" s="7" t="s">
        <v>1368</v>
      </c>
      <c r="C67" s="8">
        <v>276700</v>
      </c>
      <c r="D67" s="9">
        <v>233811.69</v>
      </c>
      <c r="E67" s="10">
        <f t="shared" si="2"/>
        <v>0.15499931333574299</v>
      </c>
      <c r="F67" s="346"/>
    </row>
    <row r="68" spans="1:6" s="2" customFormat="1" ht="20.25" customHeight="1" x14ac:dyDescent="0.35">
      <c r="A68" s="355"/>
      <c r="B68" s="7" t="s">
        <v>1369</v>
      </c>
      <c r="C68" s="8">
        <v>299900</v>
      </c>
      <c r="D68" s="9">
        <v>253415.5</v>
      </c>
      <c r="E68" s="10">
        <f t="shared" si="2"/>
        <v>0.155</v>
      </c>
      <c r="F68" s="346"/>
    </row>
    <row r="69" spans="1:6" s="2" customFormat="1" ht="44.25" customHeight="1" x14ac:dyDescent="0.35">
      <c r="A69" s="445"/>
      <c r="B69" s="197" t="s">
        <v>1370</v>
      </c>
      <c r="C69" s="286"/>
      <c r="D69" s="286"/>
      <c r="E69" s="286"/>
      <c r="F69" s="347"/>
    </row>
    <row r="70" spans="1:6" ht="18" customHeight="1" x14ac:dyDescent="0.35">
      <c r="A70" s="5" t="s">
        <v>260</v>
      </c>
      <c r="B70" s="5" t="s">
        <v>261</v>
      </c>
      <c r="C70" s="5" t="s">
        <v>262</v>
      </c>
      <c r="D70" s="5" t="s">
        <v>263</v>
      </c>
      <c r="E70" s="5" t="s">
        <v>264</v>
      </c>
      <c r="F70" s="6" t="s">
        <v>265</v>
      </c>
    </row>
    <row r="71" spans="1:6" s="2" customFormat="1" ht="20.25" customHeight="1" x14ac:dyDescent="0.35">
      <c r="A71" s="356" t="s">
        <v>1371</v>
      </c>
      <c r="B71" s="7" t="s">
        <v>1372</v>
      </c>
      <c r="C71" s="8">
        <v>186900</v>
      </c>
      <c r="D71" s="9">
        <v>153258</v>
      </c>
      <c r="E71" s="10">
        <f>1-D71/C71</f>
        <v>0.18</v>
      </c>
      <c r="F71" s="345" t="s">
        <v>278</v>
      </c>
    </row>
    <row r="72" spans="1:6" s="2" customFormat="1" ht="20.25" customHeight="1" x14ac:dyDescent="0.35">
      <c r="A72" s="355"/>
      <c r="B72" s="7" t="s">
        <v>1373</v>
      </c>
      <c r="C72" s="8">
        <v>195900</v>
      </c>
      <c r="D72" s="9">
        <v>160638</v>
      </c>
      <c r="E72" s="10">
        <f>1-D72/C72</f>
        <v>0.18</v>
      </c>
      <c r="F72" s="346"/>
    </row>
    <row r="73" spans="1:6" s="2" customFormat="1" ht="20.25" customHeight="1" x14ac:dyDescent="0.35">
      <c r="A73" s="355"/>
      <c r="B73" s="7" t="s">
        <v>1374</v>
      </c>
      <c r="C73" s="8">
        <v>211900</v>
      </c>
      <c r="D73" s="9">
        <v>173758</v>
      </c>
      <c r="E73" s="10">
        <f>1-D73/C73</f>
        <v>0.18</v>
      </c>
      <c r="F73" s="346"/>
    </row>
    <row r="74" spans="1:6" s="2" customFormat="1" ht="20.25" customHeight="1" x14ac:dyDescent="0.35">
      <c r="A74" s="355"/>
      <c r="B74" s="7" t="s">
        <v>1375</v>
      </c>
      <c r="C74" s="8">
        <v>226900</v>
      </c>
      <c r="D74" s="9">
        <v>186058</v>
      </c>
      <c r="E74" s="10">
        <f>1-D74/C74</f>
        <v>0.18</v>
      </c>
      <c r="F74" s="346"/>
    </row>
    <row r="75" spans="1:6" s="2" customFormat="1" ht="20.25" customHeight="1" x14ac:dyDescent="0.35">
      <c r="A75" s="355"/>
      <c r="B75" s="7" t="s">
        <v>1376</v>
      </c>
      <c r="C75" s="8">
        <v>253900</v>
      </c>
      <c r="D75" s="9">
        <v>208198</v>
      </c>
      <c r="E75" s="10">
        <f>1-D75/C75</f>
        <v>0.18</v>
      </c>
      <c r="F75" s="346"/>
    </row>
    <row r="76" spans="1:6" s="2" customFormat="1" ht="30.75" customHeight="1" x14ac:dyDescent="0.35">
      <c r="A76" s="355"/>
      <c r="B76" s="197" t="s">
        <v>1377</v>
      </c>
      <c r="C76" s="286"/>
      <c r="D76" s="286"/>
      <c r="E76" s="286"/>
      <c r="F76" s="346"/>
    </row>
    <row r="77" spans="1:6" ht="18" customHeight="1" x14ac:dyDescent="0.35">
      <c r="A77" s="5" t="s">
        <v>260</v>
      </c>
      <c r="B77" s="5" t="s">
        <v>261</v>
      </c>
      <c r="C77" s="5" t="s">
        <v>262</v>
      </c>
      <c r="D77" s="5" t="s">
        <v>263</v>
      </c>
      <c r="E77" s="5" t="s">
        <v>264</v>
      </c>
      <c r="F77" s="6" t="s">
        <v>265</v>
      </c>
    </row>
    <row r="78" spans="1:6" s="2" customFormat="1" ht="45" customHeight="1" x14ac:dyDescent="0.35">
      <c r="A78" s="315" t="s">
        <v>1378</v>
      </c>
      <c r="B78" s="7" t="s">
        <v>1379</v>
      </c>
      <c r="C78" s="8">
        <v>123000</v>
      </c>
      <c r="D78" s="9" t="s">
        <v>1351</v>
      </c>
      <c r="E78" s="10">
        <v>0</v>
      </c>
      <c r="F78" s="345" t="s">
        <v>617</v>
      </c>
    </row>
    <row r="79" spans="1:6" s="2" customFormat="1" ht="45" customHeight="1" x14ac:dyDescent="0.35">
      <c r="A79" s="316"/>
      <c r="B79" s="7" t="s">
        <v>1380</v>
      </c>
      <c r="C79" s="8">
        <v>136000</v>
      </c>
      <c r="D79" s="9" t="s">
        <v>1351</v>
      </c>
      <c r="E79" s="10">
        <v>0</v>
      </c>
      <c r="F79" s="346"/>
    </row>
    <row r="80" spans="1:6" s="2" customFormat="1" ht="45" customHeight="1" x14ac:dyDescent="0.35">
      <c r="A80" s="316"/>
      <c r="B80" s="7" t="s">
        <v>1381</v>
      </c>
      <c r="C80" s="8">
        <v>140000</v>
      </c>
      <c r="D80" s="9" t="s">
        <v>1351</v>
      </c>
      <c r="E80" s="10">
        <v>0</v>
      </c>
      <c r="F80" s="346"/>
    </row>
    <row r="81" spans="1:6" s="2" customFormat="1" ht="64.5" customHeight="1" x14ac:dyDescent="0.35">
      <c r="A81" s="316"/>
      <c r="B81" s="7" t="s">
        <v>1382</v>
      </c>
      <c r="C81" s="8">
        <v>150000</v>
      </c>
      <c r="D81" s="9" t="s">
        <v>1351</v>
      </c>
      <c r="E81" s="10">
        <v>0</v>
      </c>
      <c r="F81" s="347"/>
    </row>
    <row r="82" spans="1:6" s="2" customFormat="1" ht="20.25" customHeight="1" x14ac:dyDescent="0.35">
      <c r="A82" s="287" t="s">
        <v>349</v>
      </c>
      <c r="B82" s="287"/>
      <c r="C82" s="287"/>
      <c r="D82" s="287"/>
      <c r="E82" s="287"/>
      <c r="F82" s="287"/>
    </row>
    <row r="83" spans="1:6" ht="15.5" hidden="1" x14ac:dyDescent="0.35"/>
    <row r="84" spans="1:6" ht="15.5" hidden="1" x14ac:dyDescent="0.35"/>
    <row r="85" spans="1:6" ht="15.5" hidden="1" x14ac:dyDescent="0.35"/>
    <row r="86" spans="1:6" ht="15.5" hidden="1" x14ac:dyDescent="0.35"/>
    <row r="87" spans="1:6" ht="15.5" hidden="1" x14ac:dyDescent="0.35"/>
    <row r="88" spans="1:6" ht="15.5" hidden="1" x14ac:dyDescent="0.35"/>
    <row r="89" spans="1:6" ht="15.5" hidden="1" x14ac:dyDescent="0.35"/>
    <row r="90" spans="1:6" ht="15.5" hidden="1" x14ac:dyDescent="0.35"/>
    <row r="91" spans="1:6" ht="15.5" hidden="1" x14ac:dyDescent="0.35"/>
    <row r="92" spans="1:6" ht="15.5" hidden="1" x14ac:dyDescent="0.35"/>
    <row r="93" spans="1:6" ht="15.5" hidden="1" x14ac:dyDescent="0.35"/>
    <row r="94" spans="1:6" ht="15.5" hidden="1" x14ac:dyDescent="0.35"/>
    <row r="95" spans="1:6" ht="15.5" hidden="1" x14ac:dyDescent="0.35"/>
    <row r="96" spans="1:6" ht="15.5" hidden="1" x14ac:dyDescent="0.35"/>
    <row r="97" ht="15.5" hidden="1" x14ac:dyDescent="0.35"/>
    <row r="98" ht="15.5" hidden="1" x14ac:dyDescent="0.35"/>
    <row r="99" ht="15.5" hidden="1" x14ac:dyDescent="0.35"/>
    <row r="100" ht="15.5" hidden="1" x14ac:dyDescent="0.35"/>
    <row r="101" ht="15.5" hidden="1" x14ac:dyDescent="0.35"/>
    <row r="102" ht="15.5" hidden="1" x14ac:dyDescent="0.35"/>
    <row r="103" ht="15.5" hidden="1" x14ac:dyDescent="0.35"/>
    <row r="104" ht="15.5" hidden="1" x14ac:dyDescent="0.35"/>
    <row r="105" ht="15.5" hidden="1" x14ac:dyDescent="0.35"/>
    <row r="106" ht="15.5" hidden="1" x14ac:dyDescent="0.35"/>
    <row r="107" ht="15.5" hidden="1" x14ac:dyDescent="0.35"/>
    <row r="108" ht="15.5" hidden="1" x14ac:dyDescent="0.35"/>
    <row r="109" ht="15.5" hidden="1" x14ac:dyDescent="0.35"/>
    <row r="110" ht="15.5" hidden="1" x14ac:dyDescent="0.35"/>
    <row r="111" ht="15.5" hidden="1" x14ac:dyDescent="0.35"/>
    <row r="112"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row r="143" ht="15.5" hidden="1" x14ac:dyDescent="0.35"/>
    <row r="144" ht="15.5" hidden="1" x14ac:dyDescent="0.35"/>
    <row r="145" ht="15.5" hidden="1" x14ac:dyDescent="0.35"/>
    <row r="146" ht="15.5" hidden="1" x14ac:dyDescent="0.35"/>
    <row r="147" ht="15.5" hidden="1" x14ac:dyDescent="0.35"/>
    <row r="148" ht="15.5" hidden="1" x14ac:dyDescent="0.35"/>
    <row r="149" ht="15.5" hidden="1" x14ac:dyDescent="0.35"/>
    <row r="150" ht="15.5" hidden="1" x14ac:dyDescent="0.35"/>
    <row r="151" ht="15.5" hidden="1" x14ac:dyDescent="0.35"/>
    <row r="152" ht="15.5" hidden="1" x14ac:dyDescent="0.35"/>
    <row r="153" ht="15.5" hidden="1" x14ac:dyDescent="0.35"/>
    <row r="154" ht="15.5" hidden="1" x14ac:dyDescent="0.35"/>
    <row r="155" ht="15.5" hidden="1" x14ac:dyDescent="0.35"/>
    <row r="156" ht="15.5" hidden="1" x14ac:dyDescent="0.35"/>
    <row r="157" ht="15.5" hidden="1" x14ac:dyDescent="0.35"/>
    <row r="158" ht="15.5" hidden="1" x14ac:dyDescent="0.35"/>
    <row r="159" ht="15.5" hidden="1" x14ac:dyDescent="0.35"/>
    <row r="160" ht="15.5" hidden="1" x14ac:dyDescent="0.35"/>
    <row r="161" ht="15.5" hidden="1" x14ac:dyDescent="0.35"/>
    <row r="162" ht="15.5" hidden="1" x14ac:dyDescent="0.35"/>
    <row r="163" ht="15.5" hidden="1" x14ac:dyDescent="0.35"/>
    <row r="164" ht="15.5" hidden="1" x14ac:dyDescent="0.35"/>
    <row r="165" ht="15.5" hidden="1" x14ac:dyDescent="0.35"/>
    <row r="166" ht="15.5" hidden="1" x14ac:dyDescent="0.35"/>
    <row r="167" ht="15.5" hidden="1" x14ac:dyDescent="0.35"/>
    <row r="168" ht="15.5" hidden="1" x14ac:dyDescent="0.35"/>
    <row r="169" ht="15.5" hidden="1" x14ac:dyDescent="0.35"/>
    <row r="170" ht="15.5" hidden="1" x14ac:dyDescent="0.35"/>
    <row r="171" ht="15.5" hidden="1" x14ac:dyDescent="0.35"/>
    <row r="172" ht="15.5" hidden="1" x14ac:dyDescent="0.35"/>
    <row r="173" ht="15.5" hidden="1" x14ac:dyDescent="0.35"/>
    <row r="174" ht="15.5" hidden="1" x14ac:dyDescent="0.35"/>
    <row r="175" ht="15.5" hidden="1" x14ac:dyDescent="0.35"/>
    <row r="176" ht="15.5" hidden="1" x14ac:dyDescent="0.35"/>
    <row r="177" ht="15.5" hidden="1" x14ac:dyDescent="0.35"/>
    <row r="178" ht="15.5" hidden="1" x14ac:dyDescent="0.35"/>
    <row r="179" ht="15.5" hidden="1" x14ac:dyDescent="0.35"/>
    <row r="180" ht="15.5" hidden="1" x14ac:dyDescent="0.35"/>
    <row r="181" ht="15.5" hidden="1" x14ac:dyDescent="0.35"/>
    <row r="182" ht="15.5" hidden="1" x14ac:dyDescent="0.35"/>
    <row r="183" ht="15.5" hidden="1" x14ac:dyDescent="0.35"/>
    <row r="184" ht="15.5" hidden="1" x14ac:dyDescent="0.35"/>
    <row r="185" ht="15.5" hidden="1" x14ac:dyDescent="0.35"/>
    <row r="186" ht="15.5" hidden="1" x14ac:dyDescent="0.35"/>
    <row r="187" ht="15.5" hidden="1" x14ac:dyDescent="0.35"/>
    <row r="188" ht="15.5" hidden="1" x14ac:dyDescent="0.35"/>
    <row r="189" ht="15.5" hidden="1" x14ac:dyDescent="0.35"/>
    <row r="190" ht="15.5" hidden="1" x14ac:dyDescent="0.35"/>
    <row r="191" ht="15.5" hidden="1" x14ac:dyDescent="0.35"/>
    <row r="192" ht="15.5" hidden="1" x14ac:dyDescent="0.35"/>
  </sheetData>
  <mergeCells count="36">
    <mergeCell ref="F63:F69"/>
    <mergeCell ref="B21:E21"/>
    <mergeCell ref="B28:E28"/>
    <mergeCell ref="B33:E33"/>
    <mergeCell ref="F71:F76"/>
    <mergeCell ref="A82:F82"/>
    <mergeCell ref="A11:A21"/>
    <mergeCell ref="A23:A28"/>
    <mergeCell ref="A30:A33"/>
    <mergeCell ref="A35:A39"/>
    <mergeCell ref="A41:A42"/>
    <mergeCell ref="A44:A48"/>
    <mergeCell ref="A50:A53"/>
    <mergeCell ref="A55:A61"/>
    <mergeCell ref="A63:A69"/>
    <mergeCell ref="A71:A76"/>
    <mergeCell ref="A78:A81"/>
    <mergeCell ref="F78:F81"/>
    <mergeCell ref="F50:F53"/>
    <mergeCell ref="F55:F61"/>
    <mergeCell ref="A1:F5"/>
    <mergeCell ref="A6:F7"/>
    <mergeCell ref="F35:F39"/>
    <mergeCell ref="F41:F42"/>
    <mergeCell ref="F44:F48"/>
    <mergeCell ref="A8:F8"/>
    <mergeCell ref="F11:F21"/>
    <mergeCell ref="A9:XFD9"/>
    <mergeCell ref="F23:F28"/>
    <mergeCell ref="F30:F33"/>
    <mergeCell ref="B39:E39"/>
    <mergeCell ref="B76:E76"/>
    <mergeCell ref="B42:E42"/>
    <mergeCell ref="B48:E48"/>
    <mergeCell ref="B61:E61"/>
    <mergeCell ref="B69:E69"/>
  </mergeCells>
  <phoneticPr fontId="30" type="noConversion"/>
  <pageMargins left="7.9861111111111105E-2" right="7.9861111111111105E-2" top="0.25972222222222202" bottom="1" header="0.15972222222222199"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7993408001953185"/>
  </sheetPr>
  <dimension ref="A1:G60"/>
  <sheetViews>
    <sheetView workbookViewId="0">
      <selection sqref="A1:G5"/>
    </sheetView>
  </sheetViews>
  <sheetFormatPr defaultColWidth="0" defaultRowHeight="14.25" customHeight="1" zeroHeight="1" x14ac:dyDescent="0.25"/>
  <cols>
    <col min="1" max="1" width="9.5" customWidth="1"/>
    <col min="2" max="2" width="18.33203125" customWidth="1"/>
    <col min="3" max="3" width="15.08203125" customWidth="1"/>
    <col min="4" max="4" width="8.83203125" customWidth="1"/>
    <col min="5" max="6" width="17.08203125" customWidth="1"/>
    <col min="7" max="7" width="70.5" customWidth="1"/>
    <col min="8" max="16384" width="9" hidden="1"/>
  </cols>
  <sheetData>
    <row r="1" spans="1:7" ht="23.5" customHeight="1" x14ac:dyDescent="0.25">
      <c r="A1" s="200" t="s">
        <v>1536</v>
      </c>
      <c r="B1" s="201"/>
      <c r="C1" s="202"/>
      <c r="D1" s="202"/>
      <c r="E1" s="202"/>
      <c r="F1" s="202"/>
      <c r="G1" s="202"/>
    </row>
    <row r="2" spans="1:7" ht="23.5" customHeight="1" x14ac:dyDescent="0.25">
      <c r="A2" s="202"/>
      <c r="B2" s="202"/>
      <c r="C2" s="202"/>
      <c r="D2" s="202"/>
      <c r="E2" s="202"/>
      <c r="F2" s="202"/>
      <c r="G2" s="202"/>
    </row>
    <row r="3" spans="1:7" ht="23.5" customHeight="1" x14ac:dyDescent="0.25">
      <c r="A3" s="202"/>
      <c r="B3" s="202"/>
      <c r="C3" s="202"/>
      <c r="D3" s="202"/>
      <c r="E3" s="202"/>
      <c r="F3" s="202"/>
      <c r="G3" s="202"/>
    </row>
    <row r="4" spans="1:7" ht="23.5" customHeight="1" x14ac:dyDescent="0.25">
      <c r="A4" s="202"/>
      <c r="B4" s="202"/>
      <c r="C4" s="202"/>
      <c r="D4" s="202"/>
      <c r="E4" s="202"/>
      <c r="F4" s="202"/>
      <c r="G4" s="202"/>
    </row>
    <row r="5" spans="1:7" ht="23.5" customHeight="1" x14ac:dyDescent="0.25">
      <c r="A5" s="202"/>
      <c r="B5" s="202"/>
      <c r="C5" s="202"/>
      <c r="D5" s="202"/>
      <c r="E5" s="202"/>
      <c r="F5" s="202"/>
      <c r="G5" s="202"/>
    </row>
    <row r="6" spans="1:7" ht="31.5" customHeight="1" x14ac:dyDescent="0.25">
      <c r="A6" s="195" t="s">
        <v>121</v>
      </c>
      <c r="B6" s="195"/>
      <c r="C6" s="195"/>
      <c r="D6" s="195"/>
      <c r="E6" s="195"/>
      <c r="F6" s="195"/>
      <c r="G6" s="195"/>
    </row>
    <row r="7" spans="1:7" ht="45.75" customHeight="1" x14ac:dyDescent="0.25">
      <c r="A7" s="195"/>
      <c r="B7" s="195"/>
      <c r="C7" s="195"/>
      <c r="D7" s="195"/>
      <c r="E7" s="195"/>
      <c r="F7" s="195"/>
      <c r="G7" s="195"/>
    </row>
    <row r="8" spans="1:7" ht="16" x14ac:dyDescent="0.35">
      <c r="A8" s="205"/>
      <c r="B8" s="205"/>
      <c r="C8" s="206"/>
      <c r="D8" s="206"/>
      <c r="E8" s="206"/>
      <c r="F8" s="206"/>
      <c r="G8" s="206"/>
    </row>
    <row r="9" spans="1:7" ht="16" x14ac:dyDescent="0.35">
      <c r="A9" s="207"/>
      <c r="B9" s="208"/>
      <c r="C9" s="208"/>
      <c r="D9" s="208"/>
      <c r="E9" s="208"/>
      <c r="F9" s="208"/>
      <c r="G9" s="208"/>
    </row>
    <row r="10" spans="1:7" ht="15.5" x14ac:dyDescent="0.25">
      <c r="A10" s="5" t="s">
        <v>122</v>
      </c>
      <c r="B10" s="5" t="s">
        <v>123</v>
      </c>
      <c r="C10" s="5" t="s">
        <v>124</v>
      </c>
      <c r="D10" s="5" t="s">
        <v>125</v>
      </c>
      <c r="E10" s="5" t="s">
        <v>126</v>
      </c>
      <c r="F10" s="5" t="s">
        <v>127</v>
      </c>
      <c r="G10" s="6" t="s">
        <v>128</v>
      </c>
    </row>
    <row r="11" spans="1:7" ht="15.5" x14ac:dyDescent="0.25">
      <c r="A11" s="197" t="s">
        <v>129</v>
      </c>
      <c r="B11" s="197" t="s">
        <v>130</v>
      </c>
      <c r="C11" s="197" t="s">
        <v>131</v>
      </c>
      <c r="D11" s="94" t="s">
        <v>132</v>
      </c>
      <c r="E11" s="95">
        <v>13738195242</v>
      </c>
      <c r="F11" s="96">
        <v>13738195242</v>
      </c>
      <c r="G11" s="195" t="s">
        <v>133</v>
      </c>
    </row>
    <row r="12" spans="1:7" ht="15.5" x14ac:dyDescent="0.25">
      <c r="A12" s="197"/>
      <c r="B12" s="195"/>
      <c r="C12" s="195"/>
      <c r="D12" s="94" t="s">
        <v>134</v>
      </c>
      <c r="E12" s="95">
        <v>17398048859</v>
      </c>
      <c r="F12" s="96">
        <v>17398048859</v>
      </c>
      <c r="G12" s="195"/>
    </row>
    <row r="13" spans="1:7" ht="15.5" x14ac:dyDescent="0.25">
      <c r="A13" s="197"/>
      <c r="B13" s="195"/>
      <c r="C13" s="97" t="s">
        <v>135</v>
      </c>
      <c r="D13" s="98" t="s">
        <v>136</v>
      </c>
      <c r="E13" s="99">
        <v>18267421825</v>
      </c>
      <c r="F13" s="99">
        <v>18267421825</v>
      </c>
      <c r="G13" s="100" t="s">
        <v>137</v>
      </c>
    </row>
    <row r="14" spans="1:7" ht="15.5" x14ac:dyDescent="0.25">
      <c r="A14" s="197"/>
      <c r="B14" s="197" t="s">
        <v>138</v>
      </c>
      <c r="C14" s="197" t="s">
        <v>139</v>
      </c>
      <c r="D14" s="209" t="s">
        <v>140</v>
      </c>
      <c r="E14" s="95">
        <v>17321230523</v>
      </c>
      <c r="F14" s="96">
        <v>17321230523</v>
      </c>
      <c r="G14" s="195" t="s">
        <v>141</v>
      </c>
    </row>
    <row r="15" spans="1:7" ht="15.5" x14ac:dyDescent="0.25">
      <c r="A15" s="197"/>
      <c r="B15" s="195"/>
      <c r="C15" s="195"/>
      <c r="D15" s="195"/>
      <c r="E15" s="95">
        <v>13311620197</v>
      </c>
      <c r="F15" s="96">
        <v>13311620197</v>
      </c>
      <c r="G15" s="195"/>
    </row>
    <row r="16" spans="1:7" ht="15.5" x14ac:dyDescent="0.25">
      <c r="A16" s="197"/>
      <c r="B16" s="197" t="s">
        <v>142</v>
      </c>
      <c r="C16" s="212" t="s">
        <v>143</v>
      </c>
      <c r="D16" s="98" t="s">
        <v>144</v>
      </c>
      <c r="E16" s="99">
        <v>18014700007</v>
      </c>
      <c r="F16" s="99">
        <v>18014700007</v>
      </c>
      <c r="G16" s="196" t="s">
        <v>145</v>
      </c>
    </row>
    <row r="17" spans="1:7" ht="15.5" x14ac:dyDescent="0.25">
      <c r="A17" s="197"/>
      <c r="B17" s="195"/>
      <c r="C17" s="196"/>
      <c r="D17" s="98" t="s">
        <v>146</v>
      </c>
      <c r="E17" s="99">
        <v>13062518058</v>
      </c>
      <c r="F17" s="99">
        <v>13062518058</v>
      </c>
      <c r="G17" s="196"/>
    </row>
    <row r="18" spans="1:7" ht="15.5" x14ac:dyDescent="0.25">
      <c r="A18" s="197"/>
      <c r="B18" s="195"/>
      <c r="C18" s="196"/>
      <c r="D18" s="98" t="s">
        <v>147</v>
      </c>
      <c r="E18" s="99">
        <v>15850617629</v>
      </c>
      <c r="F18" s="99">
        <v>15850617629</v>
      </c>
      <c r="G18" s="196"/>
    </row>
    <row r="19" spans="1:7" ht="15.5" x14ac:dyDescent="0.25">
      <c r="A19" s="197"/>
      <c r="B19" s="195"/>
      <c r="C19" s="197" t="s">
        <v>148</v>
      </c>
      <c r="D19" s="94" t="s">
        <v>149</v>
      </c>
      <c r="E19" s="95">
        <v>13506256763</v>
      </c>
      <c r="F19" s="96">
        <v>13506256763</v>
      </c>
      <c r="G19" s="195" t="s">
        <v>150</v>
      </c>
    </row>
    <row r="20" spans="1:7" ht="15.5" x14ac:dyDescent="0.25">
      <c r="A20" s="197"/>
      <c r="B20" s="195"/>
      <c r="C20" s="195"/>
      <c r="D20" s="94" t="s">
        <v>151</v>
      </c>
      <c r="E20" s="95">
        <v>13862022814</v>
      </c>
      <c r="F20" s="96">
        <v>13862022814</v>
      </c>
      <c r="G20" s="195"/>
    </row>
    <row r="21" spans="1:7" ht="15.5" x14ac:dyDescent="0.25">
      <c r="A21" s="197"/>
      <c r="B21" s="197" t="s">
        <v>152</v>
      </c>
      <c r="C21" s="97" t="s">
        <v>153</v>
      </c>
      <c r="D21" s="98" t="s">
        <v>154</v>
      </c>
      <c r="E21" s="99">
        <v>15589804222</v>
      </c>
      <c r="F21" s="99">
        <v>15589804222</v>
      </c>
      <c r="G21" s="100" t="s">
        <v>155</v>
      </c>
    </row>
    <row r="22" spans="1:7" ht="15.5" x14ac:dyDescent="0.25">
      <c r="A22" s="197"/>
      <c r="B22" s="195"/>
      <c r="C22" s="7" t="s">
        <v>156</v>
      </c>
      <c r="D22" s="94" t="s">
        <v>157</v>
      </c>
      <c r="E22" s="95">
        <v>13285310031</v>
      </c>
      <c r="F22" s="96">
        <v>13285310031</v>
      </c>
      <c r="G22" s="49" t="s">
        <v>158</v>
      </c>
    </row>
    <row r="23" spans="1:7" ht="15.5" x14ac:dyDescent="0.25">
      <c r="A23" s="197"/>
      <c r="B23" s="7" t="s">
        <v>159</v>
      </c>
      <c r="C23" s="97" t="s">
        <v>160</v>
      </c>
      <c r="D23" s="98" t="s">
        <v>161</v>
      </c>
      <c r="E23" s="99">
        <v>18956091550</v>
      </c>
      <c r="F23" s="99">
        <v>18956091550</v>
      </c>
      <c r="G23" s="100" t="s">
        <v>162</v>
      </c>
    </row>
    <row r="24" spans="1:7" ht="15.5" x14ac:dyDescent="0.25">
      <c r="A24" s="197"/>
      <c r="B24" s="197" t="s">
        <v>163</v>
      </c>
      <c r="C24" s="7" t="s">
        <v>164</v>
      </c>
      <c r="D24" s="94" t="s">
        <v>165</v>
      </c>
      <c r="E24" s="95">
        <v>15159649471</v>
      </c>
      <c r="F24" s="96">
        <v>15159649471</v>
      </c>
      <c r="G24" s="49" t="s">
        <v>166</v>
      </c>
    </row>
    <row r="25" spans="1:7" ht="15.5" x14ac:dyDescent="0.25">
      <c r="A25" s="197"/>
      <c r="B25" s="195"/>
      <c r="C25" s="97" t="s">
        <v>167</v>
      </c>
      <c r="D25" s="98" t="s">
        <v>168</v>
      </c>
      <c r="E25" s="99">
        <v>13906045881</v>
      </c>
      <c r="F25" s="99">
        <v>13906045881</v>
      </c>
      <c r="G25" s="100" t="s">
        <v>169</v>
      </c>
    </row>
    <row r="26" spans="1:7" ht="15.5" x14ac:dyDescent="0.25">
      <c r="A26" s="5" t="s">
        <v>122</v>
      </c>
      <c r="B26" s="5" t="s">
        <v>123</v>
      </c>
      <c r="C26" s="5" t="s">
        <v>124</v>
      </c>
      <c r="D26" s="5" t="s">
        <v>125</v>
      </c>
      <c r="E26" s="5" t="s">
        <v>126</v>
      </c>
      <c r="F26" s="5" t="s">
        <v>127</v>
      </c>
      <c r="G26" s="6" t="s">
        <v>128</v>
      </c>
    </row>
    <row r="27" spans="1:7" ht="15.5" x14ac:dyDescent="0.25">
      <c r="A27" s="197" t="s">
        <v>170</v>
      </c>
      <c r="B27" s="197" t="s">
        <v>171</v>
      </c>
      <c r="C27" s="197" t="s">
        <v>172</v>
      </c>
      <c r="D27" s="209" t="s">
        <v>173</v>
      </c>
      <c r="E27" s="95">
        <v>18520588073</v>
      </c>
      <c r="F27" s="101">
        <v>18520588073</v>
      </c>
      <c r="G27" s="195" t="s">
        <v>174</v>
      </c>
    </row>
    <row r="28" spans="1:7" ht="15.5" x14ac:dyDescent="0.25">
      <c r="A28" s="197"/>
      <c r="B28" s="195"/>
      <c r="C28" s="195"/>
      <c r="D28" s="195"/>
      <c r="E28" s="95">
        <v>13711478802</v>
      </c>
      <c r="F28" s="101">
        <v>13711478802</v>
      </c>
      <c r="G28" s="195"/>
    </row>
    <row r="29" spans="1:7" ht="15.5" x14ac:dyDescent="0.25">
      <c r="A29" s="211"/>
      <c r="B29" s="195"/>
      <c r="C29" s="97" t="s">
        <v>175</v>
      </c>
      <c r="D29" s="98" t="s">
        <v>176</v>
      </c>
      <c r="E29" s="99">
        <v>13760120868</v>
      </c>
      <c r="F29" s="102">
        <v>13760120868</v>
      </c>
      <c r="G29" s="103" t="s">
        <v>177</v>
      </c>
    </row>
    <row r="30" spans="1:7" ht="15.5" x14ac:dyDescent="0.25">
      <c r="A30" s="211"/>
      <c r="B30" s="211" t="s">
        <v>178</v>
      </c>
      <c r="C30" s="210" t="s">
        <v>179</v>
      </c>
      <c r="D30" s="94" t="s">
        <v>180</v>
      </c>
      <c r="E30" s="95">
        <v>18607716509</v>
      </c>
      <c r="F30" s="101">
        <v>18607716509</v>
      </c>
      <c r="G30" s="198" t="s">
        <v>181</v>
      </c>
    </row>
    <row r="31" spans="1:7" ht="15.5" x14ac:dyDescent="0.25">
      <c r="A31" s="211"/>
      <c r="B31" s="195"/>
      <c r="C31" s="199"/>
      <c r="D31" s="94" t="s">
        <v>182</v>
      </c>
      <c r="E31" s="95">
        <v>18587887657</v>
      </c>
      <c r="F31" s="101">
        <v>18587887657</v>
      </c>
      <c r="G31" s="199"/>
    </row>
    <row r="32" spans="1:7" ht="41.25" customHeight="1" x14ac:dyDescent="0.25">
      <c r="A32" s="204"/>
      <c r="B32" s="49" t="s">
        <v>183</v>
      </c>
      <c r="C32" s="105" t="s">
        <v>184</v>
      </c>
      <c r="D32" s="98" t="s">
        <v>36</v>
      </c>
      <c r="E32" s="99" t="s">
        <v>185</v>
      </c>
      <c r="F32" s="213" t="s">
        <v>186</v>
      </c>
      <c r="G32" s="204"/>
    </row>
    <row r="33" spans="1:7" ht="15.5" x14ac:dyDescent="0.25">
      <c r="A33" s="5" t="s">
        <v>122</v>
      </c>
      <c r="B33" s="5" t="s">
        <v>123</v>
      </c>
      <c r="C33" s="5" t="s">
        <v>124</v>
      </c>
      <c r="D33" s="5" t="s">
        <v>125</v>
      </c>
      <c r="E33" s="5" t="s">
        <v>126</v>
      </c>
      <c r="F33" s="5" t="s">
        <v>127</v>
      </c>
      <c r="G33" s="6" t="s">
        <v>128</v>
      </c>
    </row>
    <row r="34" spans="1:7" ht="15.5" x14ac:dyDescent="0.25">
      <c r="A34" s="197" t="s">
        <v>187</v>
      </c>
      <c r="B34" s="7" t="s">
        <v>188</v>
      </c>
      <c r="C34" s="7" t="s">
        <v>189</v>
      </c>
      <c r="D34" s="94" t="s">
        <v>190</v>
      </c>
      <c r="E34" s="95">
        <v>18637186060</v>
      </c>
      <c r="F34" s="101">
        <v>18637186060</v>
      </c>
      <c r="G34" s="49" t="s">
        <v>191</v>
      </c>
    </row>
    <row r="35" spans="1:7" ht="15.5" x14ac:dyDescent="0.25">
      <c r="A35" s="195"/>
      <c r="B35" s="49" t="s">
        <v>192</v>
      </c>
      <c r="C35" s="97" t="s">
        <v>193</v>
      </c>
      <c r="D35" s="98" t="s">
        <v>1535</v>
      </c>
      <c r="E35" s="99">
        <v>15871489359</v>
      </c>
      <c r="F35" s="102">
        <v>15871489359</v>
      </c>
      <c r="G35" s="105" t="s">
        <v>1538</v>
      </c>
    </row>
    <row r="36" spans="1:7" ht="15.5" x14ac:dyDescent="0.25">
      <c r="A36" s="195"/>
      <c r="B36" s="49" t="s">
        <v>194</v>
      </c>
      <c r="C36" s="7" t="s">
        <v>195</v>
      </c>
      <c r="D36" s="94" t="s">
        <v>196</v>
      </c>
      <c r="E36" s="95">
        <v>13507336920</v>
      </c>
      <c r="F36" s="101">
        <v>13507336920</v>
      </c>
      <c r="G36" s="104" t="s">
        <v>197</v>
      </c>
    </row>
    <row r="37" spans="1:7" ht="15.5" x14ac:dyDescent="0.25">
      <c r="A37" s="195"/>
      <c r="B37" s="49" t="s">
        <v>198</v>
      </c>
      <c r="C37" s="97" t="s">
        <v>199</v>
      </c>
      <c r="D37" s="98" t="s">
        <v>200</v>
      </c>
      <c r="E37" s="99">
        <v>13699515007</v>
      </c>
      <c r="F37" s="102">
        <v>13699515007</v>
      </c>
      <c r="G37" s="105" t="s">
        <v>201</v>
      </c>
    </row>
    <row r="38" spans="1:7" ht="15.5" x14ac:dyDescent="0.25">
      <c r="A38" s="5" t="s">
        <v>122</v>
      </c>
      <c r="B38" s="5" t="s">
        <v>123</v>
      </c>
      <c r="C38" s="5" t="s">
        <v>124</v>
      </c>
      <c r="D38" s="5" t="s">
        <v>125</v>
      </c>
      <c r="E38" s="5" t="s">
        <v>126</v>
      </c>
      <c r="F38" s="5" t="s">
        <v>127</v>
      </c>
      <c r="G38" s="6" t="s">
        <v>128</v>
      </c>
    </row>
    <row r="39" spans="1:7" ht="41.25" customHeight="1" x14ac:dyDescent="0.25">
      <c r="A39" s="197" t="s">
        <v>202</v>
      </c>
      <c r="B39" s="7" t="s">
        <v>203</v>
      </c>
      <c r="C39" s="104" t="s">
        <v>184</v>
      </c>
      <c r="D39" s="94" t="s">
        <v>36</v>
      </c>
      <c r="E39" s="95" t="s">
        <v>185</v>
      </c>
      <c r="F39" s="203" t="s">
        <v>186</v>
      </c>
      <c r="G39" s="204"/>
    </row>
    <row r="40" spans="1:7" ht="15.5" x14ac:dyDescent="0.25">
      <c r="A40" s="197"/>
      <c r="B40" s="7" t="s">
        <v>204</v>
      </c>
      <c r="C40" s="97" t="s">
        <v>205</v>
      </c>
      <c r="D40" s="98" t="s">
        <v>206</v>
      </c>
      <c r="E40" s="99">
        <v>15332139895</v>
      </c>
      <c r="F40" s="99">
        <v>15332139895</v>
      </c>
      <c r="G40" s="100" t="s">
        <v>207</v>
      </c>
    </row>
    <row r="41" spans="1:7" ht="15.5" x14ac:dyDescent="0.25">
      <c r="A41" s="197"/>
      <c r="B41" s="197" t="s">
        <v>208</v>
      </c>
      <c r="C41" s="197" t="s">
        <v>209</v>
      </c>
      <c r="D41" s="209" t="s">
        <v>210</v>
      </c>
      <c r="E41" s="95">
        <v>18935182847</v>
      </c>
      <c r="F41" s="96">
        <v>18935182847</v>
      </c>
      <c r="G41" s="195" t="s">
        <v>211</v>
      </c>
    </row>
    <row r="42" spans="1:7" ht="15.5" x14ac:dyDescent="0.25">
      <c r="A42" s="197"/>
      <c r="B42" s="195"/>
      <c r="C42" s="195"/>
      <c r="D42" s="195"/>
      <c r="E42" s="95">
        <v>13934642847</v>
      </c>
      <c r="F42" s="96">
        <v>13934642847</v>
      </c>
      <c r="G42" s="195"/>
    </row>
    <row r="43" spans="1:7" ht="15.5" x14ac:dyDescent="0.25">
      <c r="A43" s="197"/>
      <c r="B43" s="7" t="s">
        <v>212</v>
      </c>
      <c r="C43" s="97" t="s">
        <v>213</v>
      </c>
      <c r="D43" s="98" t="s">
        <v>214</v>
      </c>
      <c r="E43" s="99">
        <v>13393315381</v>
      </c>
      <c r="F43" s="99">
        <v>13393315381</v>
      </c>
      <c r="G43" s="100" t="s">
        <v>215</v>
      </c>
    </row>
    <row r="44" spans="1:7" ht="41.25" customHeight="1" x14ac:dyDescent="0.25">
      <c r="A44" s="197"/>
      <c r="B44" s="7" t="s">
        <v>216</v>
      </c>
      <c r="C44" s="104" t="s">
        <v>184</v>
      </c>
      <c r="D44" s="94" t="s">
        <v>36</v>
      </c>
      <c r="E44" s="95" t="s">
        <v>185</v>
      </c>
      <c r="F44" s="203" t="s">
        <v>186</v>
      </c>
      <c r="G44" s="204"/>
    </row>
    <row r="45" spans="1:7" ht="15.5" x14ac:dyDescent="0.25">
      <c r="A45" s="5" t="s">
        <v>122</v>
      </c>
      <c r="B45" s="5" t="s">
        <v>123</v>
      </c>
      <c r="C45" s="5" t="s">
        <v>124</v>
      </c>
      <c r="D45" s="5" t="s">
        <v>125</v>
      </c>
      <c r="E45" s="5" t="s">
        <v>126</v>
      </c>
      <c r="F45" s="5" t="s">
        <v>127</v>
      </c>
      <c r="G45" s="6" t="s">
        <v>128</v>
      </c>
    </row>
    <row r="46" spans="1:7" ht="15.5" x14ac:dyDescent="0.25">
      <c r="A46" s="197" t="s">
        <v>217</v>
      </c>
      <c r="B46" s="7" t="s">
        <v>218</v>
      </c>
      <c r="C46" s="7" t="s">
        <v>219</v>
      </c>
      <c r="D46" s="94" t="s">
        <v>220</v>
      </c>
      <c r="E46" s="95">
        <v>13208118177</v>
      </c>
      <c r="F46" s="96">
        <v>13208118177</v>
      </c>
      <c r="G46" s="49" t="s">
        <v>221</v>
      </c>
    </row>
    <row r="47" spans="1:7" ht="31" x14ac:dyDescent="0.25">
      <c r="A47" s="197"/>
      <c r="B47" s="7" t="s">
        <v>222</v>
      </c>
      <c r="C47" s="97" t="s">
        <v>223</v>
      </c>
      <c r="D47" s="98" t="s">
        <v>224</v>
      </c>
      <c r="E47" s="99">
        <v>13594027844</v>
      </c>
      <c r="F47" s="99">
        <v>13594027844</v>
      </c>
      <c r="G47" s="100" t="s">
        <v>225</v>
      </c>
    </row>
    <row r="48" spans="1:7" ht="31" x14ac:dyDescent="0.25">
      <c r="A48" s="197"/>
      <c r="B48" s="7" t="s">
        <v>226</v>
      </c>
      <c r="C48" s="7" t="s">
        <v>227</v>
      </c>
      <c r="D48" s="94" t="s">
        <v>228</v>
      </c>
      <c r="E48" s="95">
        <v>17787008787</v>
      </c>
      <c r="F48" s="96">
        <v>17787008787</v>
      </c>
      <c r="G48" s="49" t="s">
        <v>229</v>
      </c>
    </row>
    <row r="49" spans="1:7" ht="31" x14ac:dyDescent="0.25">
      <c r="A49" s="197"/>
      <c r="B49" s="7" t="s">
        <v>230</v>
      </c>
      <c r="C49" s="97" t="s">
        <v>231</v>
      </c>
      <c r="D49" s="98" t="s">
        <v>232</v>
      </c>
      <c r="E49" s="99">
        <v>18685441584</v>
      </c>
      <c r="F49" s="99">
        <v>18685441584</v>
      </c>
      <c r="G49" s="100" t="s">
        <v>233</v>
      </c>
    </row>
    <row r="50" spans="1:7" ht="42" customHeight="1" x14ac:dyDescent="0.25">
      <c r="A50" s="197"/>
      <c r="B50" s="7" t="s">
        <v>234</v>
      </c>
      <c r="C50" s="104" t="s">
        <v>184</v>
      </c>
      <c r="D50" s="94" t="s">
        <v>36</v>
      </c>
      <c r="E50" s="95" t="s">
        <v>185</v>
      </c>
      <c r="F50" s="203" t="s">
        <v>186</v>
      </c>
      <c r="G50" s="204"/>
    </row>
    <row r="51" spans="1:7" ht="15.5" x14ac:dyDescent="0.25">
      <c r="A51" s="5" t="s">
        <v>122</v>
      </c>
      <c r="B51" s="5" t="s">
        <v>123</v>
      </c>
      <c r="C51" s="5" t="s">
        <v>124</v>
      </c>
      <c r="D51" s="5" t="s">
        <v>125</v>
      </c>
      <c r="E51" s="5" t="s">
        <v>126</v>
      </c>
      <c r="F51" s="5" t="s">
        <v>127</v>
      </c>
      <c r="G51" s="6" t="s">
        <v>128</v>
      </c>
    </row>
    <row r="52" spans="1:7" ht="15.5" x14ac:dyDescent="0.25">
      <c r="A52" s="197" t="s">
        <v>235</v>
      </c>
      <c r="B52" s="7" t="s">
        <v>236</v>
      </c>
      <c r="C52" s="94" t="s">
        <v>237</v>
      </c>
      <c r="D52" s="94" t="s">
        <v>238</v>
      </c>
      <c r="E52" s="95">
        <v>18745788818</v>
      </c>
      <c r="F52" s="96">
        <v>18745788818</v>
      </c>
      <c r="G52" s="49" t="s">
        <v>239</v>
      </c>
    </row>
    <row r="53" spans="1:7" ht="15.5" x14ac:dyDescent="0.25">
      <c r="A53" s="197"/>
      <c r="B53" s="197" t="s">
        <v>240</v>
      </c>
      <c r="C53" s="215" t="s">
        <v>241</v>
      </c>
      <c r="D53" s="98" t="s">
        <v>242</v>
      </c>
      <c r="E53" s="99">
        <v>13314312102</v>
      </c>
      <c r="F53" s="99">
        <v>13314312102</v>
      </c>
      <c r="G53" s="196" t="s">
        <v>243</v>
      </c>
    </row>
    <row r="54" spans="1:7" ht="15.5" x14ac:dyDescent="0.25">
      <c r="A54" s="197"/>
      <c r="B54" s="195"/>
      <c r="C54" s="196"/>
      <c r="D54" s="98" t="s">
        <v>244</v>
      </c>
      <c r="E54" s="99">
        <v>13304328606</v>
      </c>
      <c r="F54" s="99">
        <v>13304328606</v>
      </c>
      <c r="G54" s="196"/>
    </row>
    <row r="55" spans="1:7" ht="15.5" x14ac:dyDescent="0.25">
      <c r="A55" s="197"/>
      <c r="B55" s="197" t="s">
        <v>245</v>
      </c>
      <c r="C55" s="94" t="s">
        <v>246</v>
      </c>
      <c r="D55" s="94" t="s">
        <v>247</v>
      </c>
      <c r="E55" s="95">
        <v>13940189343</v>
      </c>
      <c r="F55" s="96">
        <v>13940189343</v>
      </c>
      <c r="G55" s="49" t="s">
        <v>248</v>
      </c>
    </row>
    <row r="56" spans="1:7" ht="15.5" x14ac:dyDescent="0.25">
      <c r="A56" s="197"/>
      <c r="B56" s="195"/>
      <c r="C56" s="98" t="s">
        <v>249</v>
      </c>
      <c r="D56" s="98" t="s">
        <v>250</v>
      </c>
      <c r="E56" s="99">
        <v>15164078856</v>
      </c>
      <c r="F56" s="99">
        <v>15164078856</v>
      </c>
      <c r="G56" s="100" t="s">
        <v>251</v>
      </c>
    </row>
    <row r="57" spans="1:7" ht="15.5" x14ac:dyDescent="0.25">
      <c r="A57" s="5" t="s">
        <v>122</v>
      </c>
      <c r="B57" s="5" t="s">
        <v>123</v>
      </c>
      <c r="C57" s="5" t="s">
        <v>124</v>
      </c>
      <c r="D57" s="5" t="s">
        <v>125</v>
      </c>
      <c r="E57" s="5" t="s">
        <v>126</v>
      </c>
      <c r="F57" s="5" t="s">
        <v>127</v>
      </c>
      <c r="G57" s="6" t="s">
        <v>128</v>
      </c>
    </row>
    <row r="58" spans="1:7" ht="31" x14ac:dyDescent="0.35">
      <c r="A58" s="197" t="s">
        <v>252</v>
      </c>
      <c r="B58" s="7" t="s">
        <v>253</v>
      </c>
      <c r="C58" s="104" t="s">
        <v>254</v>
      </c>
      <c r="D58" s="94" t="s">
        <v>255</v>
      </c>
      <c r="E58" s="95">
        <v>18966832015</v>
      </c>
      <c r="F58" s="96">
        <v>18966832015</v>
      </c>
      <c r="G58" s="106" t="s">
        <v>256</v>
      </c>
    </row>
    <row r="59" spans="1:7" ht="62" x14ac:dyDescent="0.25">
      <c r="A59" s="197"/>
      <c r="B59" s="7" t="s">
        <v>257</v>
      </c>
      <c r="C59" s="105" t="s">
        <v>184</v>
      </c>
      <c r="D59" s="98" t="s">
        <v>36</v>
      </c>
      <c r="E59" s="99" t="s">
        <v>185</v>
      </c>
      <c r="F59" s="213" t="s">
        <v>186</v>
      </c>
      <c r="G59" s="204"/>
    </row>
    <row r="60" spans="1:7" ht="15" hidden="1" x14ac:dyDescent="0.25">
      <c r="A60" s="214"/>
      <c r="B60" s="214"/>
      <c r="C60" s="214"/>
      <c r="D60" s="214"/>
      <c r="E60" s="214"/>
      <c r="F60" s="214"/>
      <c r="G60" s="214"/>
    </row>
  </sheetData>
  <mergeCells count="46">
    <mergeCell ref="F59:G59"/>
    <mergeCell ref="A60:G60"/>
    <mergeCell ref="A11:A25"/>
    <mergeCell ref="A27:A32"/>
    <mergeCell ref="A34:A37"/>
    <mergeCell ref="A39:A44"/>
    <mergeCell ref="A46:A50"/>
    <mergeCell ref="A52:A56"/>
    <mergeCell ref="A58:A59"/>
    <mergeCell ref="B11:B13"/>
    <mergeCell ref="B14:B15"/>
    <mergeCell ref="B16:B20"/>
    <mergeCell ref="B21:B22"/>
    <mergeCell ref="F32:G32"/>
    <mergeCell ref="B55:B56"/>
    <mergeCell ref="C53:C54"/>
    <mergeCell ref="C11:C12"/>
    <mergeCell ref="C14:C15"/>
    <mergeCell ref="C16:C18"/>
    <mergeCell ref="C19:C20"/>
    <mergeCell ref="C27:C28"/>
    <mergeCell ref="G53:G54"/>
    <mergeCell ref="G19:G20"/>
    <mergeCell ref="G27:G28"/>
    <mergeCell ref="A1:G5"/>
    <mergeCell ref="A6:G7"/>
    <mergeCell ref="B53:B54"/>
    <mergeCell ref="F50:G50"/>
    <mergeCell ref="A8:G8"/>
    <mergeCell ref="A9:G9"/>
    <mergeCell ref="F39:G39"/>
    <mergeCell ref="F44:G44"/>
    <mergeCell ref="D14:D15"/>
    <mergeCell ref="D27:D28"/>
    <mergeCell ref="D41:D42"/>
    <mergeCell ref="G11:G12"/>
    <mergeCell ref="C30:C31"/>
    <mergeCell ref="G14:G15"/>
    <mergeCell ref="G16:G18"/>
    <mergeCell ref="B24:B25"/>
    <mergeCell ref="B27:B29"/>
    <mergeCell ref="G41:G42"/>
    <mergeCell ref="C41:C42"/>
    <mergeCell ref="G30:G31"/>
    <mergeCell ref="B30:B31"/>
    <mergeCell ref="B41:B42"/>
  </mergeCells>
  <phoneticPr fontId="30" type="noConversion"/>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3" tint="0.7993408001953185"/>
  </sheetPr>
  <dimension ref="A1:H144"/>
  <sheetViews>
    <sheetView workbookViewId="0">
      <selection sqref="A1:F5"/>
    </sheetView>
  </sheetViews>
  <sheetFormatPr defaultColWidth="0" defaultRowHeight="15.75" customHeight="1" zeroHeight="1" x14ac:dyDescent="0.35"/>
  <cols>
    <col min="1" max="1" width="14.83203125" style="3" customWidth="1"/>
    <col min="2" max="2" width="54.58203125" style="3" customWidth="1"/>
    <col min="3" max="6" width="13.83203125" style="3" customWidth="1"/>
    <col min="7" max="8" width="0" style="3" hidden="1" customWidth="1"/>
    <col min="9" max="16384" width="13.83203125" style="3" hidden="1"/>
  </cols>
  <sheetData>
    <row r="1" spans="1:6" ht="18.649999999999999" customHeight="1" x14ac:dyDescent="0.35">
      <c r="A1" s="216" t="s">
        <v>1252</v>
      </c>
      <c r="B1" s="217"/>
      <c r="C1" s="217"/>
      <c r="D1" s="217"/>
      <c r="E1" s="217"/>
      <c r="F1" s="218"/>
    </row>
    <row r="2" spans="1:6" ht="18.649999999999999" customHeight="1" x14ac:dyDescent="0.35">
      <c r="A2" s="219"/>
      <c r="B2" s="220"/>
      <c r="C2" s="220"/>
      <c r="D2" s="220"/>
      <c r="E2" s="220"/>
      <c r="F2" s="221"/>
    </row>
    <row r="3" spans="1:6" ht="18.649999999999999" customHeight="1" x14ac:dyDescent="0.35">
      <c r="A3" s="219"/>
      <c r="B3" s="220"/>
      <c r="C3" s="220"/>
      <c r="D3" s="220"/>
      <c r="E3" s="220"/>
      <c r="F3" s="221"/>
    </row>
    <row r="4" spans="1:6" ht="18.649999999999999" customHeight="1" x14ac:dyDescent="0.35">
      <c r="A4" s="219"/>
      <c r="B4" s="220"/>
      <c r="C4" s="220"/>
      <c r="D4" s="220"/>
      <c r="E4" s="220"/>
      <c r="F4" s="221"/>
    </row>
    <row r="5" spans="1:6" ht="18.649999999999999" customHeight="1" x14ac:dyDescent="0.35">
      <c r="A5" s="219"/>
      <c r="B5" s="220"/>
      <c r="C5" s="220"/>
      <c r="D5" s="220"/>
      <c r="E5" s="220"/>
      <c r="F5" s="221"/>
    </row>
    <row r="6" spans="1:6" ht="12.75" customHeight="1" x14ac:dyDescent="0.35">
      <c r="A6" s="222"/>
      <c r="B6" s="223"/>
      <c r="C6" s="223"/>
      <c r="D6" s="223"/>
      <c r="E6" s="223"/>
      <c r="F6" s="224"/>
    </row>
    <row r="7" spans="1:6" ht="27" hidden="1" customHeight="1" x14ac:dyDescent="0.35">
      <c r="A7" s="222"/>
      <c r="B7" s="223"/>
      <c r="C7" s="223"/>
      <c r="D7" s="223"/>
      <c r="E7" s="223"/>
      <c r="F7" s="224"/>
    </row>
    <row r="8" spans="1:6" ht="4.5" customHeight="1" x14ac:dyDescent="0.35">
      <c r="A8" s="227"/>
      <c r="B8" s="228"/>
      <c r="C8" s="228"/>
      <c r="D8" s="228"/>
      <c r="E8" s="228"/>
      <c r="F8" s="229"/>
    </row>
    <row r="9" spans="1:6" s="230" customFormat="1" ht="15.5" x14ac:dyDescent="0.35">
      <c r="B9" s="231"/>
      <c r="C9" s="231"/>
      <c r="D9" s="231"/>
      <c r="E9" s="231"/>
      <c r="F9" s="231"/>
    </row>
    <row r="10" spans="1:6" ht="18" customHeight="1" x14ac:dyDescent="0.35">
      <c r="A10" s="5" t="s">
        <v>260</v>
      </c>
      <c r="B10" s="5" t="s">
        <v>261</v>
      </c>
      <c r="C10" s="5" t="s">
        <v>262</v>
      </c>
      <c r="D10" s="5" t="s">
        <v>263</v>
      </c>
      <c r="E10" s="5" t="s">
        <v>264</v>
      </c>
      <c r="F10" s="6" t="s">
        <v>265</v>
      </c>
    </row>
    <row r="11" spans="1:6" ht="20.25" customHeight="1" x14ac:dyDescent="0.35">
      <c r="A11" s="236" t="s">
        <v>1253</v>
      </c>
      <c r="B11" s="7" t="s">
        <v>1254</v>
      </c>
      <c r="C11" s="8">
        <v>392800</v>
      </c>
      <c r="D11" s="9" t="s">
        <v>1255</v>
      </c>
      <c r="E11" s="10" t="s">
        <v>291</v>
      </c>
      <c r="F11" s="242" t="s">
        <v>268</v>
      </c>
    </row>
    <row r="12" spans="1:6" ht="20.25" customHeight="1" x14ac:dyDescent="0.35">
      <c r="A12" s="237"/>
      <c r="B12" s="7" t="s">
        <v>1256</v>
      </c>
      <c r="C12" s="8">
        <v>429800</v>
      </c>
      <c r="D12" s="9" t="s">
        <v>1255</v>
      </c>
      <c r="E12" s="10" t="s">
        <v>291</v>
      </c>
      <c r="F12" s="291"/>
    </row>
    <row r="13" spans="1:6" ht="20.25" customHeight="1" x14ac:dyDescent="0.35">
      <c r="A13" s="237"/>
      <c r="B13" s="7" t="s">
        <v>1257</v>
      </c>
      <c r="C13" s="8">
        <v>475800</v>
      </c>
      <c r="D13" s="9" t="s">
        <v>1255</v>
      </c>
      <c r="E13" s="10" t="s">
        <v>291</v>
      </c>
      <c r="F13" s="291"/>
    </row>
    <row r="14" spans="1:6" ht="53.25" customHeight="1" x14ac:dyDescent="0.35">
      <c r="A14" s="237"/>
      <c r="B14" s="197" t="s">
        <v>1258</v>
      </c>
      <c r="C14" s="286"/>
      <c r="D14" s="286"/>
      <c r="E14" s="286"/>
      <c r="F14" s="291"/>
    </row>
    <row r="15" spans="1:6" ht="18" customHeight="1" x14ac:dyDescent="0.35">
      <c r="A15" s="5" t="s">
        <v>260</v>
      </c>
      <c r="B15" s="5" t="s">
        <v>261</v>
      </c>
      <c r="C15" s="5" t="s">
        <v>262</v>
      </c>
      <c r="D15" s="5" t="s">
        <v>263</v>
      </c>
      <c r="E15" s="5" t="s">
        <v>264</v>
      </c>
      <c r="F15" s="6" t="s">
        <v>265</v>
      </c>
    </row>
    <row r="16" spans="1:6" ht="20.25" customHeight="1" x14ac:dyDescent="0.35">
      <c r="A16" s="236" t="s">
        <v>1259</v>
      </c>
      <c r="B16" s="7" t="s">
        <v>1260</v>
      </c>
      <c r="C16" s="8">
        <v>389800</v>
      </c>
      <c r="D16" s="9" t="s">
        <v>1255</v>
      </c>
      <c r="E16" s="10" t="s">
        <v>291</v>
      </c>
      <c r="F16" s="239" t="s">
        <v>268</v>
      </c>
    </row>
    <row r="17" spans="1:6" ht="20.25" customHeight="1" x14ac:dyDescent="0.35">
      <c r="A17" s="237"/>
      <c r="B17" s="7" t="s">
        <v>1261</v>
      </c>
      <c r="C17" s="8">
        <v>419800</v>
      </c>
      <c r="D17" s="9" t="s">
        <v>1255</v>
      </c>
      <c r="E17" s="10" t="s">
        <v>291</v>
      </c>
      <c r="F17" s="342"/>
    </row>
    <row r="18" spans="1:6" ht="52.5" customHeight="1" x14ac:dyDescent="0.35">
      <c r="A18" s="237"/>
      <c r="B18" s="197" t="s">
        <v>1262</v>
      </c>
      <c r="C18" s="286"/>
      <c r="D18" s="286"/>
      <c r="E18" s="286"/>
      <c r="F18" s="343"/>
    </row>
    <row r="19" spans="1:6" ht="18" customHeight="1" x14ac:dyDescent="0.35">
      <c r="A19" s="5" t="s">
        <v>260</v>
      </c>
      <c r="B19" s="5" t="s">
        <v>261</v>
      </c>
      <c r="C19" s="5" t="s">
        <v>262</v>
      </c>
      <c r="D19" s="5" t="s">
        <v>263</v>
      </c>
      <c r="E19" s="5" t="s">
        <v>264</v>
      </c>
      <c r="F19" s="6" t="s">
        <v>265</v>
      </c>
    </row>
    <row r="20" spans="1:6" ht="20.25" customHeight="1" x14ac:dyDescent="0.35">
      <c r="A20" s="236" t="s">
        <v>1263</v>
      </c>
      <c r="B20" s="7" t="s">
        <v>1264</v>
      </c>
      <c r="C20" s="8">
        <v>299800</v>
      </c>
      <c r="D20" s="9" t="s">
        <v>1255</v>
      </c>
      <c r="E20" s="10" t="s">
        <v>291</v>
      </c>
      <c r="F20" s="242" t="s">
        <v>278</v>
      </c>
    </row>
    <row r="21" spans="1:6" ht="20.25" customHeight="1" x14ac:dyDescent="0.35">
      <c r="A21" s="237"/>
      <c r="B21" s="7" t="s">
        <v>1265</v>
      </c>
      <c r="C21" s="8">
        <v>329800</v>
      </c>
      <c r="D21" s="9" t="s">
        <v>1255</v>
      </c>
      <c r="E21" s="10" t="s">
        <v>291</v>
      </c>
      <c r="F21" s="242"/>
    </row>
    <row r="22" spans="1:6" ht="20.25" customHeight="1" x14ac:dyDescent="0.35">
      <c r="A22" s="237"/>
      <c r="B22" s="7" t="s">
        <v>1266</v>
      </c>
      <c r="C22" s="8">
        <v>341800</v>
      </c>
      <c r="D22" s="9" t="s">
        <v>1255</v>
      </c>
      <c r="E22" s="10" t="s">
        <v>291</v>
      </c>
      <c r="F22" s="243"/>
    </row>
    <row r="23" spans="1:6" ht="54" customHeight="1" x14ac:dyDescent="0.35">
      <c r="A23" s="237"/>
      <c r="B23" s="197" t="s">
        <v>1267</v>
      </c>
      <c r="C23" s="286"/>
      <c r="D23" s="286"/>
      <c r="E23" s="286"/>
      <c r="F23" s="243"/>
    </row>
    <row r="24" spans="1:6" ht="18" customHeight="1" x14ac:dyDescent="0.35">
      <c r="A24" s="5" t="s">
        <v>260</v>
      </c>
      <c r="B24" s="5" t="s">
        <v>261</v>
      </c>
      <c r="C24" s="5" t="s">
        <v>262</v>
      </c>
      <c r="D24" s="5" t="s">
        <v>263</v>
      </c>
      <c r="E24" s="5" t="s">
        <v>264</v>
      </c>
      <c r="F24" s="6" t="s">
        <v>265</v>
      </c>
    </row>
    <row r="25" spans="1:6" ht="20.25" customHeight="1" x14ac:dyDescent="0.35">
      <c r="A25" s="236" t="s">
        <v>1268</v>
      </c>
      <c r="B25" s="7" t="s">
        <v>1269</v>
      </c>
      <c r="C25" s="8">
        <v>399800</v>
      </c>
      <c r="D25" s="9" t="s">
        <v>1255</v>
      </c>
      <c r="E25" s="10" t="s">
        <v>291</v>
      </c>
      <c r="F25" s="443" t="s">
        <v>1270</v>
      </c>
    </row>
    <row r="26" spans="1:6" ht="20.25" customHeight="1" x14ac:dyDescent="0.35">
      <c r="A26" s="237"/>
      <c r="B26" s="7" t="s">
        <v>1271</v>
      </c>
      <c r="C26" s="8">
        <v>439900</v>
      </c>
      <c r="D26" s="9" t="s">
        <v>1255</v>
      </c>
      <c r="E26" s="10" t="s">
        <v>291</v>
      </c>
      <c r="F26" s="346"/>
    </row>
    <row r="27" spans="1:6" ht="20.25" customHeight="1" x14ac:dyDescent="0.35">
      <c r="A27" s="237"/>
      <c r="B27" s="7" t="s">
        <v>1272</v>
      </c>
      <c r="C27" s="8">
        <v>487900</v>
      </c>
      <c r="D27" s="9" t="s">
        <v>1255</v>
      </c>
      <c r="E27" s="10" t="s">
        <v>291</v>
      </c>
      <c r="F27" s="346"/>
    </row>
    <row r="28" spans="1:6" s="2" customFormat="1" ht="55.5" customHeight="1" x14ac:dyDescent="0.35">
      <c r="A28" s="238"/>
      <c r="B28" s="197" t="s">
        <v>1273</v>
      </c>
      <c r="C28" s="286"/>
      <c r="D28" s="286"/>
      <c r="E28" s="286"/>
      <c r="F28" s="347"/>
    </row>
    <row r="29" spans="1:6" s="2" customFormat="1" ht="20.25" customHeight="1" x14ac:dyDescent="0.35">
      <c r="A29" s="5" t="s">
        <v>260</v>
      </c>
      <c r="B29" s="5" t="s">
        <v>261</v>
      </c>
      <c r="C29" s="5" t="s">
        <v>262</v>
      </c>
      <c r="D29" s="5" t="s">
        <v>263</v>
      </c>
      <c r="E29" s="5" t="s">
        <v>264</v>
      </c>
      <c r="F29" s="6" t="s">
        <v>265</v>
      </c>
    </row>
    <row r="30" spans="1:6" s="2" customFormat="1" ht="20.25" customHeight="1" x14ac:dyDescent="0.35">
      <c r="A30" s="236" t="s">
        <v>1274</v>
      </c>
      <c r="B30" s="7" t="s">
        <v>1275</v>
      </c>
      <c r="C30" s="8">
        <v>263800</v>
      </c>
      <c r="D30" s="9" t="s">
        <v>1255</v>
      </c>
      <c r="E30" s="10" t="s">
        <v>291</v>
      </c>
      <c r="F30" s="443" t="s">
        <v>586</v>
      </c>
    </row>
    <row r="31" spans="1:6" s="2" customFormat="1" ht="20.25" customHeight="1" x14ac:dyDescent="0.35">
      <c r="A31" s="237"/>
      <c r="B31" s="7" t="s">
        <v>1276</v>
      </c>
      <c r="C31" s="8">
        <v>288000</v>
      </c>
      <c r="D31" s="9" t="s">
        <v>1255</v>
      </c>
      <c r="E31" s="10" t="s">
        <v>291</v>
      </c>
      <c r="F31" s="346"/>
    </row>
    <row r="32" spans="1:6" s="2" customFormat="1" ht="20.25" customHeight="1" x14ac:dyDescent="0.35">
      <c r="A32" s="237"/>
      <c r="B32" s="7" t="s">
        <v>1277</v>
      </c>
      <c r="C32" s="8">
        <v>321000</v>
      </c>
      <c r="D32" s="9" t="s">
        <v>1255</v>
      </c>
      <c r="E32" s="10" t="s">
        <v>291</v>
      </c>
      <c r="F32" s="346"/>
    </row>
    <row r="33" spans="1:6" s="2" customFormat="1" ht="55.5" customHeight="1" x14ac:dyDescent="0.35">
      <c r="A33" s="238"/>
      <c r="B33" s="197" t="s">
        <v>1278</v>
      </c>
      <c r="C33" s="286"/>
      <c r="D33" s="286"/>
      <c r="E33" s="286"/>
      <c r="F33" s="347"/>
    </row>
    <row r="34" spans="1:6" s="2" customFormat="1" ht="20.25" customHeight="1" x14ac:dyDescent="0.35">
      <c r="A34" s="244" t="s">
        <v>349</v>
      </c>
      <c r="B34" s="244"/>
      <c r="C34" s="244"/>
      <c r="D34" s="244"/>
      <c r="E34" s="244"/>
      <c r="F34" s="244"/>
    </row>
    <row r="35" spans="1:6" ht="15.5" hidden="1" x14ac:dyDescent="0.35"/>
    <row r="36" spans="1:6" ht="15.5" hidden="1" x14ac:dyDescent="0.35"/>
    <row r="37" spans="1:6" ht="15.5" hidden="1" x14ac:dyDescent="0.35"/>
    <row r="38" spans="1:6" ht="15.5" hidden="1" x14ac:dyDescent="0.35"/>
    <row r="39" spans="1:6" ht="15.5" hidden="1" x14ac:dyDescent="0.35"/>
    <row r="40" spans="1:6" ht="15.5" hidden="1" x14ac:dyDescent="0.35"/>
    <row r="41" spans="1:6" ht="15.5" hidden="1" x14ac:dyDescent="0.35"/>
    <row r="42" spans="1:6" ht="15.5" hidden="1" x14ac:dyDescent="0.35"/>
    <row r="43" spans="1:6" ht="15.5" hidden="1" x14ac:dyDescent="0.35"/>
    <row r="44" spans="1:6" ht="15.5" hidden="1" x14ac:dyDescent="0.35"/>
    <row r="45" spans="1:6" ht="15.5" hidden="1" x14ac:dyDescent="0.35"/>
    <row r="46" spans="1:6" ht="15.5" hidden="1" x14ac:dyDescent="0.35"/>
    <row r="47" spans="1:6" ht="15.5" hidden="1" x14ac:dyDescent="0.35"/>
    <row r="48" spans="1:6" ht="15.5" hidden="1" x14ac:dyDescent="0.35"/>
    <row r="49" ht="15.5" hidden="1" x14ac:dyDescent="0.35"/>
    <row r="50" ht="15.5" hidden="1" x14ac:dyDescent="0.35"/>
    <row r="51" ht="15.5" hidden="1" x14ac:dyDescent="0.35"/>
    <row r="52" ht="15.5" hidden="1" x14ac:dyDescent="0.35"/>
    <row r="53" ht="15.5" hidden="1" x14ac:dyDescent="0.35"/>
    <row r="54" ht="15.5" hidden="1" x14ac:dyDescent="0.35"/>
    <row r="55" ht="15.5" hidden="1" x14ac:dyDescent="0.35"/>
    <row r="56" ht="15.5" hidden="1" x14ac:dyDescent="0.35"/>
    <row r="57" ht="15.5" hidden="1" x14ac:dyDescent="0.35"/>
    <row r="58" ht="15.5" hidden="1" x14ac:dyDescent="0.35"/>
    <row r="59" ht="15.5" hidden="1" x14ac:dyDescent="0.35"/>
    <row r="60" ht="15.5" hidden="1" x14ac:dyDescent="0.35"/>
    <row r="61" ht="15.5" hidden="1" x14ac:dyDescent="0.35"/>
    <row r="62" ht="15.5" hidden="1" x14ac:dyDescent="0.35"/>
    <row r="63" ht="15.5" hidden="1" x14ac:dyDescent="0.35"/>
    <row r="64" ht="15.5" hidden="1" x14ac:dyDescent="0.35"/>
    <row r="65" ht="15.5" hidden="1" x14ac:dyDescent="0.35"/>
    <row r="66" ht="15.5" hidden="1" x14ac:dyDescent="0.35"/>
    <row r="67" ht="15.5" hidden="1" x14ac:dyDescent="0.35"/>
    <row r="68" ht="15.5" hidden="1" x14ac:dyDescent="0.35"/>
    <row r="69" ht="15.5" hidden="1" x14ac:dyDescent="0.35"/>
    <row r="70" ht="15.5" hidden="1" x14ac:dyDescent="0.35"/>
    <row r="71" ht="15.5" hidden="1" x14ac:dyDescent="0.35"/>
    <row r="72" ht="15.5" hidden="1" x14ac:dyDescent="0.35"/>
    <row r="73" ht="15.5" hidden="1" x14ac:dyDescent="0.35"/>
    <row r="74" ht="15.5" hidden="1" x14ac:dyDescent="0.35"/>
    <row r="75" ht="15.5" hidden="1" x14ac:dyDescent="0.35"/>
    <row r="76" ht="15.5" hidden="1" x14ac:dyDescent="0.35"/>
    <row r="77" ht="15.5" hidden="1" x14ac:dyDescent="0.35"/>
    <row r="78" ht="15.5" hidden="1" x14ac:dyDescent="0.35"/>
    <row r="79" ht="15.5" hidden="1" x14ac:dyDescent="0.35"/>
    <row r="80" ht="15.5" hidden="1" x14ac:dyDescent="0.35"/>
    <row r="81" ht="15.5" hidden="1" x14ac:dyDescent="0.35"/>
    <row r="82" ht="15.5" hidden="1" x14ac:dyDescent="0.35"/>
    <row r="83" ht="15.5" hidden="1" x14ac:dyDescent="0.35"/>
    <row r="84" ht="15.5" hidden="1" x14ac:dyDescent="0.35"/>
    <row r="85" ht="15.5" hidden="1" x14ac:dyDescent="0.35"/>
    <row r="86" ht="15.5" hidden="1" x14ac:dyDescent="0.35"/>
    <row r="87" ht="15.5" hidden="1" x14ac:dyDescent="0.35"/>
    <row r="88" ht="15.5" hidden="1" x14ac:dyDescent="0.35"/>
    <row r="89" ht="15.5" hidden="1" x14ac:dyDescent="0.35"/>
    <row r="90" ht="15.5" hidden="1" x14ac:dyDescent="0.35"/>
    <row r="91" ht="15.5" hidden="1" x14ac:dyDescent="0.35"/>
    <row r="92" ht="15.5" hidden="1" x14ac:dyDescent="0.35"/>
    <row r="93" ht="15.5" hidden="1" x14ac:dyDescent="0.35"/>
    <row r="94" ht="15.5" hidden="1" x14ac:dyDescent="0.35"/>
    <row r="95" ht="15.5" hidden="1" x14ac:dyDescent="0.35"/>
    <row r="96" ht="15.5" hidden="1" x14ac:dyDescent="0.35"/>
    <row r="97" ht="15.5" hidden="1" x14ac:dyDescent="0.35"/>
    <row r="98" ht="15.5" hidden="1" x14ac:dyDescent="0.35"/>
    <row r="99" ht="15.5" hidden="1" x14ac:dyDescent="0.35"/>
    <row r="100" ht="15.5" hidden="1" x14ac:dyDescent="0.35"/>
    <row r="101" ht="15.5" hidden="1" x14ac:dyDescent="0.35"/>
    <row r="102" ht="15.5" hidden="1" x14ac:dyDescent="0.35"/>
    <row r="103" ht="15.5" hidden="1" x14ac:dyDescent="0.35"/>
    <row r="104" ht="15.5" hidden="1" x14ac:dyDescent="0.35"/>
    <row r="105" ht="15.5" hidden="1" x14ac:dyDescent="0.35"/>
    <row r="106" ht="15.5" hidden="1" x14ac:dyDescent="0.35"/>
    <row r="107" ht="15.5" hidden="1" x14ac:dyDescent="0.35"/>
    <row r="108" ht="15.5" hidden="1" x14ac:dyDescent="0.35"/>
    <row r="109" ht="15.5" hidden="1" x14ac:dyDescent="0.35"/>
    <row r="110" ht="15.5" hidden="1" x14ac:dyDescent="0.35"/>
    <row r="111" ht="15.5" hidden="1" x14ac:dyDescent="0.35"/>
    <row r="112"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row r="143" ht="15.5" hidden="1" x14ac:dyDescent="0.35"/>
    <row r="144" ht="15.5" hidden="1" x14ac:dyDescent="0.35"/>
  </sheetData>
  <mergeCells count="20">
    <mergeCell ref="A9:XFD9"/>
    <mergeCell ref="B14:E14"/>
    <mergeCell ref="B18:E18"/>
    <mergeCell ref="B23:E23"/>
    <mergeCell ref="A1:F5"/>
    <mergeCell ref="A6:F7"/>
    <mergeCell ref="A8:F8"/>
    <mergeCell ref="B28:E28"/>
    <mergeCell ref="B33:E33"/>
    <mergeCell ref="A34:F34"/>
    <mergeCell ref="A11:A14"/>
    <mergeCell ref="A16:A18"/>
    <mergeCell ref="A20:A23"/>
    <mergeCell ref="A25:A28"/>
    <mergeCell ref="A30:A33"/>
    <mergeCell ref="F11:F14"/>
    <mergeCell ref="F16:F18"/>
    <mergeCell ref="F20:F23"/>
    <mergeCell ref="F25:F28"/>
    <mergeCell ref="F30:F33"/>
  </mergeCells>
  <phoneticPr fontId="30" type="noConversion"/>
  <pageMargins left="0.69930555555555596" right="0.69930555555555596"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3" tint="0.7993408001953185"/>
  </sheetPr>
  <dimension ref="A1:H221"/>
  <sheetViews>
    <sheetView workbookViewId="0">
      <selection sqref="A1:F5"/>
    </sheetView>
  </sheetViews>
  <sheetFormatPr defaultColWidth="0" defaultRowHeight="15.75" customHeight="1" zeroHeight="1" x14ac:dyDescent="0.35"/>
  <cols>
    <col min="1" max="1" width="13.83203125" style="3" customWidth="1"/>
    <col min="2" max="2" width="54.58203125" style="3" customWidth="1"/>
    <col min="3" max="6" width="13.83203125" style="3" customWidth="1"/>
    <col min="7" max="8" width="0" style="3" hidden="1" customWidth="1"/>
    <col min="9" max="16384" width="13.83203125" style="3" hidden="1"/>
  </cols>
  <sheetData>
    <row r="1" spans="1:6" ht="18.649999999999999" customHeight="1" x14ac:dyDescent="0.35">
      <c r="A1" s="216" t="s">
        <v>1419</v>
      </c>
      <c r="B1" s="334"/>
      <c r="C1" s="334"/>
      <c r="D1" s="334"/>
      <c r="E1" s="334"/>
      <c r="F1" s="335"/>
    </row>
    <row r="2" spans="1:6" ht="18.649999999999999" customHeight="1" x14ac:dyDescent="0.35">
      <c r="A2" s="336"/>
      <c r="B2" s="337"/>
      <c r="C2" s="337"/>
      <c r="D2" s="337"/>
      <c r="E2" s="337"/>
      <c r="F2" s="338"/>
    </row>
    <row r="3" spans="1:6" ht="18.649999999999999" customHeight="1" x14ac:dyDescent="0.35">
      <c r="A3" s="336"/>
      <c r="B3" s="337"/>
      <c r="C3" s="337"/>
      <c r="D3" s="337"/>
      <c r="E3" s="337"/>
      <c r="F3" s="338"/>
    </row>
    <row r="4" spans="1:6" ht="18.649999999999999" customHeight="1" x14ac:dyDescent="0.35">
      <c r="A4" s="336"/>
      <c r="B4" s="337"/>
      <c r="C4" s="337"/>
      <c r="D4" s="337"/>
      <c r="E4" s="337"/>
      <c r="F4" s="338"/>
    </row>
    <row r="5" spans="1:6" ht="18.649999999999999" customHeight="1" x14ac:dyDescent="0.35">
      <c r="A5" s="336"/>
      <c r="B5" s="337"/>
      <c r="C5" s="337"/>
      <c r="D5" s="337"/>
      <c r="E5" s="337"/>
      <c r="F5" s="338"/>
    </row>
    <row r="6" spans="1:6" ht="6" customHeight="1" x14ac:dyDescent="0.35">
      <c r="A6" s="222"/>
      <c r="B6" s="223"/>
      <c r="C6" s="223"/>
      <c r="D6" s="223"/>
      <c r="E6" s="223"/>
      <c r="F6" s="224"/>
    </row>
    <row r="7" spans="1:6" ht="7.5" customHeight="1" x14ac:dyDescent="0.35">
      <c r="A7" s="222"/>
      <c r="B7" s="223"/>
      <c r="C7" s="223"/>
      <c r="D7" s="223"/>
      <c r="E7" s="223"/>
      <c r="F7" s="224"/>
    </row>
    <row r="8" spans="1:6" ht="4.5" customHeight="1" x14ac:dyDescent="0.35">
      <c r="A8" s="227"/>
      <c r="B8" s="228"/>
      <c r="C8" s="228"/>
      <c r="D8" s="228"/>
      <c r="E8" s="228"/>
      <c r="F8" s="229"/>
    </row>
    <row r="9" spans="1:6" s="230" customFormat="1" ht="15.5" x14ac:dyDescent="0.35">
      <c r="B9" s="231"/>
      <c r="C9" s="231"/>
      <c r="D9" s="231"/>
      <c r="E9" s="231"/>
      <c r="F9" s="231"/>
    </row>
    <row r="10" spans="1:6" s="1" customFormat="1" ht="20.25" customHeight="1" x14ac:dyDescent="0.35">
      <c r="A10" s="5" t="s">
        <v>260</v>
      </c>
      <c r="B10" s="5" t="s">
        <v>261</v>
      </c>
      <c r="C10" s="5" t="s">
        <v>262</v>
      </c>
      <c r="D10" s="5" t="s">
        <v>263</v>
      </c>
      <c r="E10" s="5" t="s">
        <v>264</v>
      </c>
      <c r="F10" s="6" t="s">
        <v>265</v>
      </c>
    </row>
    <row r="11" spans="1:6" ht="20.25" customHeight="1" x14ac:dyDescent="0.35">
      <c r="A11" s="236" t="s">
        <v>1420</v>
      </c>
      <c r="B11" s="7" t="s">
        <v>1421</v>
      </c>
      <c r="C11" s="8">
        <v>159900</v>
      </c>
      <c r="D11" s="9">
        <v>143110.5</v>
      </c>
      <c r="E11" s="10">
        <f>1-D11/C11</f>
        <v>0.105</v>
      </c>
      <c r="F11" s="242" t="s">
        <v>617</v>
      </c>
    </row>
    <row r="12" spans="1:6" ht="20.25" customHeight="1" x14ac:dyDescent="0.35">
      <c r="A12" s="237"/>
      <c r="B12" s="7" t="s">
        <v>1422</v>
      </c>
      <c r="C12" s="8">
        <v>164900</v>
      </c>
      <c r="D12" s="9">
        <v>147585.5</v>
      </c>
      <c r="E12" s="10">
        <f t="shared" ref="E12:E37" si="0">1-D12/C12</f>
        <v>0.105</v>
      </c>
      <c r="F12" s="291"/>
    </row>
    <row r="13" spans="1:6" ht="20.25" customHeight="1" x14ac:dyDescent="0.35">
      <c r="A13" s="237"/>
      <c r="B13" s="7" t="s">
        <v>1423</v>
      </c>
      <c r="C13" s="8">
        <v>167900</v>
      </c>
      <c r="D13" s="9">
        <v>150270.5</v>
      </c>
      <c r="E13" s="10">
        <f t="shared" si="0"/>
        <v>0.105</v>
      </c>
      <c r="F13" s="291"/>
    </row>
    <row r="14" spans="1:6" ht="20.25" customHeight="1" x14ac:dyDescent="0.35">
      <c r="A14" s="237"/>
      <c r="B14" s="7" t="s">
        <v>1424</v>
      </c>
      <c r="C14" s="8">
        <v>174900</v>
      </c>
      <c r="D14" s="9">
        <v>156535.5</v>
      </c>
      <c r="E14" s="10">
        <f t="shared" si="0"/>
        <v>0.105</v>
      </c>
      <c r="F14" s="291"/>
    </row>
    <row r="15" spans="1:6" ht="20.25" customHeight="1" x14ac:dyDescent="0.35">
      <c r="A15" s="237"/>
      <c r="B15" s="7" t="s">
        <v>1425</v>
      </c>
      <c r="C15" s="8">
        <v>177900</v>
      </c>
      <c r="D15" s="9">
        <v>159220.5</v>
      </c>
      <c r="E15" s="10">
        <f t="shared" si="0"/>
        <v>0.105</v>
      </c>
      <c r="F15" s="291"/>
    </row>
    <row r="16" spans="1:6" ht="20.25" customHeight="1" x14ac:dyDescent="0.35">
      <c r="A16" s="237"/>
      <c r="B16" s="7" t="s">
        <v>1426</v>
      </c>
      <c r="C16" s="8">
        <v>180900</v>
      </c>
      <c r="D16" s="9">
        <v>161905.5</v>
      </c>
      <c r="E16" s="10">
        <f t="shared" si="0"/>
        <v>0.105</v>
      </c>
      <c r="F16" s="291"/>
    </row>
    <row r="17" spans="1:6" ht="20.25" customHeight="1" x14ac:dyDescent="0.35">
      <c r="A17" s="237"/>
      <c r="B17" s="7" t="s">
        <v>1427</v>
      </c>
      <c r="C17" s="8">
        <v>178900</v>
      </c>
      <c r="D17" s="9">
        <v>160115.5</v>
      </c>
      <c r="E17" s="10">
        <f t="shared" si="0"/>
        <v>0.105</v>
      </c>
      <c r="F17" s="291"/>
    </row>
    <row r="18" spans="1:6" ht="20.25" customHeight="1" x14ac:dyDescent="0.35">
      <c r="A18" s="237"/>
      <c r="B18" s="7" t="s">
        <v>1428</v>
      </c>
      <c r="C18" s="8">
        <v>182900</v>
      </c>
      <c r="D18" s="9">
        <v>163695.5</v>
      </c>
      <c r="E18" s="10">
        <f t="shared" si="0"/>
        <v>0.105</v>
      </c>
      <c r="F18" s="291"/>
    </row>
    <row r="19" spans="1:6" ht="20.25" customHeight="1" x14ac:dyDescent="0.35">
      <c r="A19" s="237"/>
      <c r="B19" s="7" t="s">
        <v>1429</v>
      </c>
      <c r="C19" s="8">
        <v>176900</v>
      </c>
      <c r="D19" s="9">
        <v>158325.5</v>
      </c>
      <c r="E19" s="10">
        <f t="shared" si="0"/>
        <v>0.105</v>
      </c>
      <c r="F19" s="291"/>
    </row>
    <row r="20" spans="1:6" ht="20.25" customHeight="1" x14ac:dyDescent="0.35">
      <c r="A20" s="237"/>
      <c r="B20" s="7" t="s">
        <v>1430</v>
      </c>
      <c r="C20" s="8">
        <v>176400</v>
      </c>
      <c r="D20" s="9">
        <v>157878</v>
      </c>
      <c r="E20" s="10">
        <f t="shared" si="0"/>
        <v>0.105</v>
      </c>
      <c r="F20" s="291"/>
    </row>
    <row r="21" spans="1:6" ht="20.25" customHeight="1" x14ac:dyDescent="0.35">
      <c r="A21" s="237"/>
      <c r="B21" s="7" t="s">
        <v>1431</v>
      </c>
      <c r="C21" s="8">
        <v>186900</v>
      </c>
      <c r="D21" s="9">
        <v>167275.5</v>
      </c>
      <c r="E21" s="10">
        <f t="shared" si="0"/>
        <v>0.105</v>
      </c>
      <c r="F21" s="291"/>
    </row>
    <row r="22" spans="1:6" ht="20.25" customHeight="1" x14ac:dyDescent="0.35">
      <c r="A22" s="237"/>
      <c r="B22" s="7" t="s">
        <v>1432</v>
      </c>
      <c r="C22" s="8">
        <v>169900</v>
      </c>
      <c r="D22" s="9">
        <v>152060.5</v>
      </c>
      <c r="E22" s="10">
        <f t="shared" si="0"/>
        <v>0.105</v>
      </c>
      <c r="F22" s="291"/>
    </row>
    <row r="23" spans="1:6" ht="20.25" customHeight="1" x14ac:dyDescent="0.35">
      <c r="A23" s="237"/>
      <c r="B23" s="7" t="s">
        <v>1433</v>
      </c>
      <c r="C23" s="8">
        <v>172900</v>
      </c>
      <c r="D23" s="9">
        <v>154745.5</v>
      </c>
      <c r="E23" s="10">
        <f t="shared" si="0"/>
        <v>0.105</v>
      </c>
      <c r="F23" s="291"/>
    </row>
    <row r="24" spans="1:6" ht="20.25" customHeight="1" x14ac:dyDescent="0.35">
      <c r="A24" s="237"/>
      <c r="B24" s="7" t="s">
        <v>1434</v>
      </c>
      <c r="C24" s="8">
        <v>179900</v>
      </c>
      <c r="D24" s="9">
        <v>161010.5</v>
      </c>
      <c r="E24" s="10">
        <f t="shared" si="0"/>
        <v>0.105</v>
      </c>
      <c r="F24" s="291"/>
    </row>
    <row r="25" spans="1:6" ht="20.25" customHeight="1" x14ac:dyDescent="0.35">
      <c r="A25" s="237"/>
      <c r="B25" s="7" t="s">
        <v>1435</v>
      </c>
      <c r="C25" s="8">
        <v>182900</v>
      </c>
      <c r="D25" s="9">
        <v>163695.5</v>
      </c>
      <c r="E25" s="10">
        <f t="shared" si="0"/>
        <v>0.105</v>
      </c>
      <c r="F25" s="291"/>
    </row>
    <row r="26" spans="1:6" ht="20.25" customHeight="1" x14ac:dyDescent="0.35">
      <c r="A26" s="237"/>
      <c r="B26" s="7" t="s">
        <v>1436</v>
      </c>
      <c r="C26" s="8">
        <v>183900</v>
      </c>
      <c r="D26" s="9">
        <v>164590.5</v>
      </c>
      <c r="E26" s="10">
        <f t="shared" si="0"/>
        <v>0.105</v>
      </c>
      <c r="F26" s="291"/>
    </row>
    <row r="27" spans="1:6" ht="20.25" customHeight="1" x14ac:dyDescent="0.35">
      <c r="A27" s="237"/>
      <c r="B27" s="7" t="s">
        <v>1437</v>
      </c>
      <c r="C27" s="8">
        <v>187900</v>
      </c>
      <c r="D27" s="9">
        <v>168170.5</v>
      </c>
      <c r="E27" s="10">
        <f t="shared" si="0"/>
        <v>0.105</v>
      </c>
      <c r="F27" s="291"/>
    </row>
    <row r="28" spans="1:6" ht="20.25" customHeight="1" x14ac:dyDescent="0.35">
      <c r="A28" s="237"/>
      <c r="B28" s="7" t="s">
        <v>1438</v>
      </c>
      <c r="C28" s="8">
        <v>181900</v>
      </c>
      <c r="D28" s="9">
        <v>162800.5</v>
      </c>
      <c r="E28" s="10">
        <f t="shared" si="0"/>
        <v>0.105</v>
      </c>
      <c r="F28" s="291"/>
    </row>
    <row r="29" spans="1:6" ht="20.25" customHeight="1" x14ac:dyDescent="0.35">
      <c r="A29" s="237"/>
      <c r="B29" s="7" t="s">
        <v>1439</v>
      </c>
      <c r="C29" s="8">
        <v>181400</v>
      </c>
      <c r="D29" s="9">
        <v>162353</v>
      </c>
      <c r="E29" s="10">
        <f t="shared" si="0"/>
        <v>0.105</v>
      </c>
      <c r="F29" s="291"/>
    </row>
    <row r="30" spans="1:6" ht="20.25" customHeight="1" x14ac:dyDescent="0.35">
      <c r="A30" s="237"/>
      <c r="B30" s="7" t="s">
        <v>1440</v>
      </c>
      <c r="C30" s="8">
        <v>191900</v>
      </c>
      <c r="D30" s="9">
        <v>171750.5</v>
      </c>
      <c r="E30" s="10">
        <f t="shared" si="0"/>
        <v>0.105</v>
      </c>
      <c r="F30" s="291"/>
    </row>
    <row r="31" spans="1:6" ht="20.25" customHeight="1" x14ac:dyDescent="0.35">
      <c r="A31" s="237"/>
      <c r="B31" s="7" t="s">
        <v>1441</v>
      </c>
      <c r="C31" s="8">
        <v>196900</v>
      </c>
      <c r="D31" s="9">
        <v>176225.5</v>
      </c>
      <c r="E31" s="10">
        <f t="shared" si="0"/>
        <v>0.105</v>
      </c>
      <c r="F31" s="291"/>
    </row>
    <row r="32" spans="1:6" ht="20.25" customHeight="1" x14ac:dyDescent="0.35">
      <c r="A32" s="237"/>
      <c r="B32" s="7" t="s">
        <v>1442</v>
      </c>
      <c r="C32" s="8">
        <v>198400</v>
      </c>
      <c r="D32" s="9">
        <v>177568</v>
      </c>
      <c r="E32" s="10">
        <f t="shared" si="0"/>
        <v>0.105</v>
      </c>
      <c r="F32" s="291"/>
    </row>
    <row r="33" spans="1:6" ht="20.25" customHeight="1" x14ac:dyDescent="0.35">
      <c r="A33" s="237"/>
      <c r="B33" s="7" t="s">
        <v>1443</v>
      </c>
      <c r="C33" s="8">
        <v>198900</v>
      </c>
      <c r="D33" s="9">
        <v>178015.5</v>
      </c>
      <c r="E33" s="10">
        <f t="shared" si="0"/>
        <v>0.105</v>
      </c>
      <c r="F33" s="291"/>
    </row>
    <row r="34" spans="1:6" ht="20.25" customHeight="1" x14ac:dyDescent="0.35">
      <c r="A34" s="237"/>
      <c r="B34" s="7" t="s">
        <v>1444</v>
      </c>
      <c r="C34" s="8">
        <v>215900</v>
      </c>
      <c r="D34" s="9">
        <v>193230.5</v>
      </c>
      <c r="E34" s="10">
        <f t="shared" si="0"/>
        <v>0.105</v>
      </c>
      <c r="F34" s="291"/>
    </row>
    <row r="35" spans="1:6" ht="20.25" customHeight="1" x14ac:dyDescent="0.35">
      <c r="A35" s="237"/>
      <c r="B35" s="7" t="s">
        <v>1445</v>
      </c>
      <c r="C35" s="8">
        <v>218900</v>
      </c>
      <c r="D35" s="9">
        <v>195915.5</v>
      </c>
      <c r="E35" s="10">
        <f t="shared" si="0"/>
        <v>0.105</v>
      </c>
      <c r="F35" s="291"/>
    </row>
    <row r="36" spans="1:6" ht="20.25" customHeight="1" x14ac:dyDescent="0.35">
      <c r="A36" s="237"/>
      <c r="B36" s="7" t="s">
        <v>1446</v>
      </c>
      <c r="C36" s="8">
        <v>239900</v>
      </c>
      <c r="D36" s="9">
        <v>214710.5</v>
      </c>
      <c r="E36" s="10">
        <f t="shared" si="0"/>
        <v>0.105</v>
      </c>
      <c r="F36" s="291"/>
    </row>
    <row r="37" spans="1:6" ht="20.25" customHeight="1" x14ac:dyDescent="0.35">
      <c r="A37" s="237"/>
      <c r="B37" s="7" t="s">
        <v>1447</v>
      </c>
      <c r="C37" s="8">
        <v>244900</v>
      </c>
      <c r="D37" s="9">
        <v>219185.5</v>
      </c>
      <c r="E37" s="10">
        <f t="shared" si="0"/>
        <v>0.105</v>
      </c>
      <c r="F37" s="291"/>
    </row>
    <row r="38" spans="1:6" ht="48" customHeight="1" x14ac:dyDescent="0.35">
      <c r="A38" s="238"/>
      <c r="B38" s="197" t="s">
        <v>1448</v>
      </c>
      <c r="C38" s="226"/>
      <c r="D38" s="226"/>
      <c r="E38" s="226"/>
      <c r="F38" s="291"/>
    </row>
    <row r="39" spans="1:6" s="1" customFormat="1" ht="20.25" customHeight="1" x14ac:dyDescent="0.35">
      <c r="A39" s="5" t="s">
        <v>260</v>
      </c>
      <c r="B39" s="5" t="s">
        <v>261</v>
      </c>
      <c r="C39" s="5" t="s">
        <v>262</v>
      </c>
      <c r="D39" s="5" t="s">
        <v>263</v>
      </c>
      <c r="E39" s="5" t="s">
        <v>264</v>
      </c>
      <c r="F39" s="6" t="s">
        <v>265</v>
      </c>
    </row>
    <row r="40" spans="1:6" ht="20.25" customHeight="1" x14ac:dyDescent="0.35">
      <c r="A40" s="236" t="s">
        <v>1449</v>
      </c>
      <c r="B40" s="7" t="s">
        <v>1450</v>
      </c>
      <c r="C40" s="8">
        <v>129800</v>
      </c>
      <c r="D40" s="9">
        <v>110330</v>
      </c>
      <c r="E40" s="10">
        <f t="shared" ref="E40:E55" si="1">1-D40/C40</f>
        <v>0.15</v>
      </c>
      <c r="F40" s="239" t="s">
        <v>617</v>
      </c>
    </row>
    <row r="41" spans="1:6" ht="20.25" customHeight="1" x14ac:dyDescent="0.35">
      <c r="A41" s="237"/>
      <c r="B41" s="7" t="s">
        <v>1451</v>
      </c>
      <c r="C41" s="8">
        <v>149800</v>
      </c>
      <c r="D41" s="9">
        <v>127330</v>
      </c>
      <c r="E41" s="10">
        <f t="shared" si="1"/>
        <v>0.15</v>
      </c>
      <c r="F41" s="342"/>
    </row>
    <row r="42" spans="1:6" ht="20.25" customHeight="1" x14ac:dyDescent="0.35">
      <c r="A42" s="237"/>
      <c r="B42" s="7" t="s">
        <v>1452</v>
      </c>
      <c r="C42" s="8">
        <v>159800</v>
      </c>
      <c r="D42" s="9">
        <v>135830</v>
      </c>
      <c r="E42" s="10">
        <f t="shared" si="1"/>
        <v>0.15</v>
      </c>
      <c r="F42" s="342"/>
    </row>
    <row r="43" spans="1:6" ht="20.25" customHeight="1" x14ac:dyDescent="0.35">
      <c r="A43" s="237"/>
      <c r="B43" s="7" t="s">
        <v>1453</v>
      </c>
      <c r="C43" s="8">
        <v>159800</v>
      </c>
      <c r="D43" s="9">
        <v>135830</v>
      </c>
      <c r="E43" s="10">
        <f t="shared" si="1"/>
        <v>0.15</v>
      </c>
      <c r="F43" s="342"/>
    </row>
    <row r="44" spans="1:6" ht="20.25" customHeight="1" x14ac:dyDescent="0.35">
      <c r="A44" s="237"/>
      <c r="B44" s="7" t="s">
        <v>1454</v>
      </c>
      <c r="C44" s="8">
        <v>169800</v>
      </c>
      <c r="D44" s="9">
        <v>144330</v>
      </c>
      <c r="E44" s="10">
        <f t="shared" si="1"/>
        <v>0.15</v>
      </c>
      <c r="F44" s="342"/>
    </row>
    <row r="45" spans="1:6" s="1" customFormat="1" ht="20.25" customHeight="1" x14ac:dyDescent="0.35">
      <c r="A45" s="5" t="s">
        <v>260</v>
      </c>
      <c r="B45" s="5" t="s">
        <v>261</v>
      </c>
      <c r="C45" s="5" t="s">
        <v>262</v>
      </c>
      <c r="D45" s="5" t="s">
        <v>263</v>
      </c>
      <c r="E45" s="5" t="s">
        <v>264</v>
      </c>
      <c r="F45" s="6" t="s">
        <v>265</v>
      </c>
    </row>
    <row r="46" spans="1:6" ht="20.25" customHeight="1" x14ac:dyDescent="0.35">
      <c r="A46" s="344" t="s">
        <v>1455</v>
      </c>
      <c r="B46" s="7" t="s">
        <v>1456</v>
      </c>
      <c r="C46" s="8">
        <v>224800</v>
      </c>
      <c r="D46" s="9">
        <v>195576</v>
      </c>
      <c r="E46" s="10">
        <f t="shared" si="1"/>
        <v>0.13</v>
      </c>
      <c r="F46" s="242" t="s">
        <v>617</v>
      </c>
    </row>
    <row r="47" spans="1:6" ht="20.25" customHeight="1" x14ac:dyDescent="0.35">
      <c r="A47" s="344"/>
      <c r="B47" s="7" t="s">
        <v>1457</v>
      </c>
      <c r="C47" s="8">
        <v>239800</v>
      </c>
      <c r="D47" s="9">
        <v>208626</v>
      </c>
      <c r="E47" s="10">
        <f t="shared" si="1"/>
        <v>0.13</v>
      </c>
      <c r="F47" s="242"/>
    </row>
    <row r="48" spans="1:6" ht="20.25" customHeight="1" x14ac:dyDescent="0.35">
      <c r="A48" s="344"/>
      <c r="B48" s="7" t="s">
        <v>1458</v>
      </c>
      <c r="C48" s="8">
        <v>239800</v>
      </c>
      <c r="D48" s="9">
        <v>218218</v>
      </c>
      <c r="E48" s="10">
        <f t="shared" si="1"/>
        <v>0.09</v>
      </c>
      <c r="F48" s="242"/>
    </row>
    <row r="49" spans="1:6" ht="20.25" customHeight="1" x14ac:dyDescent="0.35">
      <c r="A49" s="344"/>
      <c r="B49" s="7" t="s">
        <v>1459</v>
      </c>
      <c r="C49" s="8">
        <v>243800</v>
      </c>
      <c r="D49" s="9">
        <v>221858</v>
      </c>
      <c r="E49" s="10">
        <f t="shared" si="1"/>
        <v>0.09</v>
      </c>
      <c r="F49" s="242"/>
    </row>
    <row r="50" spans="1:6" ht="20.25" customHeight="1" x14ac:dyDescent="0.35">
      <c r="A50" s="344"/>
      <c r="B50" s="7" t="s">
        <v>1460</v>
      </c>
      <c r="C50" s="8">
        <v>249800</v>
      </c>
      <c r="D50" s="9">
        <v>227318</v>
      </c>
      <c r="E50" s="10">
        <f t="shared" si="1"/>
        <v>0.09</v>
      </c>
      <c r="F50" s="242"/>
    </row>
    <row r="51" spans="1:6" ht="20.25" customHeight="1" x14ac:dyDescent="0.35">
      <c r="A51" s="344"/>
      <c r="B51" s="7" t="s">
        <v>1461</v>
      </c>
      <c r="C51" s="8">
        <v>253800</v>
      </c>
      <c r="D51" s="9">
        <v>230958</v>
      </c>
      <c r="E51" s="10">
        <f t="shared" si="1"/>
        <v>0.09</v>
      </c>
      <c r="F51" s="242"/>
    </row>
    <row r="52" spans="1:6" ht="20.25" customHeight="1" x14ac:dyDescent="0.35">
      <c r="A52" s="344"/>
      <c r="B52" s="7" t="s">
        <v>1462</v>
      </c>
      <c r="C52" s="8">
        <v>289800</v>
      </c>
      <c r="D52" s="9">
        <v>263718</v>
      </c>
      <c r="E52" s="10">
        <f t="shared" si="1"/>
        <v>0.09</v>
      </c>
      <c r="F52" s="242"/>
    </row>
    <row r="53" spans="1:6" ht="20.25" customHeight="1" x14ac:dyDescent="0.35">
      <c r="A53" s="344"/>
      <c r="B53" s="7" t="s">
        <v>1463</v>
      </c>
      <c r="C53" s="8">
        <v>293800</v>
      </c>
      <c r="D53" s="9">
        <v>267358</v>
      </c>
      <c r="E53" s="10">
        <f t="shared" si="1"/>
        <v>0.09</v>
      </c>
      <c r="F53" s="242"/>
    </row>
    <row r="54" spans="1:6" ht="35.25" customHeight="1" x14ac:dyDescent="0.35">
      <c r="A54" s="362"/>
      <c r="B54" s="7" t="s">
        <v>1464</v>
      </c>
      <c r="C54" s="8">
        <v>297800</v>
      </c>
      <c r="D54" s="9">
        <v>270998</v>
      </c>
      <c r="E54" s="10">
        <f t="shared" si="1"/>
        <v>0.09</v>
      </c>
      <c r="F54" s="243"/>
    </row>
    <row r="55" spans="1:6" ht="35.25" customHeight="1" x14ac:dyDescent="0.35">
      <c r="A55" s="362"/>
      <c r="B55" s="7" t="s">
        <v>1465</v>
      </c>
      <c r="C55" s="8">
        <v>301800</v>
      </c>
      <c r="D55" s="9">
        <v>274638</v>
      </c>
      <c r="E55" s="10">
        <f t="shared" si="1"/>
        <v>0.09</v>
      </c>
      <c r="F55" s="243"/>
    </row>
    <row r="56" spans="1:6" ht="54" customHeight="1" x14ac:dyDescent="0.35">
      <c r="A56" s="362"/>
      <c r="B56" s="197" t="s">
        <v>1466</v>
      </c>
      <c r="C56" s="286"/>
      <c r="D56" s="286"/>
      <c r="E56" s="286"/>
      <c r="F56" s="243"/>
    </row>
    <row r="57" spans="1:6" s="1" customFormat="1" ht="20.25" customHeight="1" x14ac:dyDescent="0.35">
      <c r="A57" s="5" t="s">
        <v>260</v>
      </c>
      <c r="B57" s="5" t="s">
        <v>261</v>
      </c>
      <c r="C57" s="5" t="s">
        <v>262</v>
      </c>
      <c r="D57" s="5" t="s">
        <v>263</v>
      </c>
      <c r="E57" s="5" t="s">
        <v>264</v>
      </c>
      <c r="F57" s="6" t="s">
        <v>265</v>
      </c>
    </row>
    <row r="58" spans="1:6" ht="20.25" customHeight="1" x14ac:dyDescent="0.35">
      <c r="A58" s="236" t="s">
        <v>1467</v>
      </c>
      <c r="B58" s="7" t="s">
        <v>1468</v>
      </c>
      <c r="C58" s="8">
        <v>119800</v>
      </c>
      <c r="D58" s="9">
        <v>104825</v>
      </c>
      <c r="E58" s="10">
        <f t="shared" ref="E58:E71" si="2">1-D58/C58</f>
        <v>0.125</v>
      </c>
      <c r="F58" s="292" t="s">
        <v>617</v>
      </c>
    </row>
    <row r="59" spans="1:6" ht="20.25" customHeight="1" x14ac:dyDescent="0.35">
      <c r="A59" s="237"/>
      <c r="B59" s="7" t="s">
        <v>1469</v>
      </c>
      <c r="C59" s="8">
        <v>121900</v>
      </c>
      <c r="D59" s="9">
        <v>106662.5</v>
      </c>
      <c r="E59" s="10">
        <f t="shared" si="2"/>
        <v>0.125</v>
      </c>
      <c r="F59" s="293"/>
    </row>
    <row r="60" spans="1:6" ht="20.25" customHeight="1" x14ac:dyDescent="0.35">
      <c r="A60" s="237"/>
      <c r="B60" s="7" t="s">
        <v>1470</v>
      </c>
      <c r="C60" s="8">
        <v>133800</v>
      </c>
      <c r="D60" s="9">
        <v>117075</v>
      </c>
      <c r="E60" s="10">
        <f t="shared" si="2"/>
        <v>0.125</v>
      </c>
      <c r="F60" s="293"/>
    </row>
    <row r="61" spans="1:6" ht="20.25" customHeight="1" x14ac:dyDescent="0.35">
      <c r="A61" s="237"/>
      <c r="B61" s="7" t="s">
        <v>1471</v>
      </c>
      <c r="C61" s="8">
        <v>135900</v>
      </c>
      <c r="D61" s="9">
        <v>118912.5</v>
      </c>
      <c r="E61" s="10">
        <f t="shared" si="2"/>
        <v>0.125</v>
      </c>
      <c r="F61" s="293"/>
    </row>
    <row r="62" spans="1:6" ht="20.25" customHeight="1" x14ac:dyDescent="0.35">
      <c r="A62" s="237"/>
      <c r="B62" s="7" t="s">
        <v>1472</v>
      </c>
      <c r="C62" s="8">
        <v>138800</v>
      </c>
      <c r="D62" s="9">
        <v>121450</v>
      </c>
      <c r="E62" s="10">
        <f t="shared" si="2"/>
        <v>0.125</v>
      </c>
      <c r="F62" s="293"/>
    </row>
    <row r="63" spans="1:6" ht="20.25" customHeight="1" x14ac:dyDescent="0.35">
      <c r="A63" s="237"/>
      <c r="B63" s="7" t="s">
        <v>1473</v>
      </c>
      <c r="C63" s="8">
        <v>142800</v>
      </c>
      <c r="D63" s="9">
        <v>124950</v>
      </c>
      <c r="E63" s="10">
        <f t="shared" si="2"/>
        <v>0.125</v>
      </c>
      <c r="F63" s="293"/>
    </row>
    <row r="64" spans="1:6" ht="20.25" customHeight="1" x14ac:dyDescent="0.35">
      <c r="A64" s="237"/>
      <c r="B64" s="7" t="s">
        <v>1474</v>
      </c>
      <c r="C64" s="8">
        <v>144800</v>
      </c>
      <c r="D64" s="9">
        <v>126700</v>
      </c>
      <c r="E64" s="10">
        <f t="shared" si="2"/>
        <v>0.125</v>
      </c>
      <c r="F64" s="293"/>
    </row>
    <row r="65" spans="1:6" ht="20.25" customHeight="1" x14ac:dyDescent="0.35">
      <c r="A65" s="237"/>
      <c r="B65" s="7" t="s">
        <v>1475</v>
      </c>
      <c r="C65" s="8">
        <v>156800</v>
      </c>
      <c r="D65" s="9">
        <v>137200</v>
      </c>
      <c r="E65" s="10">
        <f t="shared" si="2"/>
        <v>0.125</v>
      </c>
      <c r="F65" s="293"/>
    </row>
    <row r="66" spans="1:6" ht="20.25" customHeight="1" x14ac:dyDescent="0.35">
      <c r="A66" s="237"/>
      <c r="B66" s="7" t="s">
        <v>1476</v>
      </c>
      <c r="C66" s="8">
        <v>159800</v>
      </c>
      <c r="D66" s="9">
        <v>139825</v>
      </c>
      <c r="E66" s="10">
        <f t="shared" si="2"/>
        <v>0.125</v>
      </c>
      <c r="F66" s="293"/>
    </row>
    <row r="67" spans="1:6" ht="20.25" customHeight="1" x14ac:dyDescent="0.35">
      <c r="A67" s="237"/>
      <c r="B67" s="7" t="s">
        <v>1477</v>
      </c>
      <c r="C67" s="8">
        <v>166800</v>
      </c>
      <c r="D67" s="9">
        <v>145950</v>
      </c>
      <c r="E67" s="10">
        <f t="shared" si="2"/>
        <v>0.125</v>
      </c>
      <c r="F67" s="293"/>
    </row>
    <row r="68" spans="1:6" ht="20.25" customHeight="1" x14ac:dyDescent="0.35">
      <c r="A68" s="237"/>
      <c r="B68" s="7" t="s">
        <v>1478</v>
      </c>
      <c r="C68" s="8">
        <v>169800</v>
      </c>
      <c r="D68" s="9">
        <v>148575</v>
      </c>
      <c r="E68" s="10">
        <f t="shared" si="2"/>
        <v>0.125</v>
      </c>
      <c r="F68" s="293"/>
    </row>
    <row r="69" spans="1:6" ht="20.25" customHeight="1" x14ac:dyDescent="0.35">
      <c r="A69" s="237"/>
      <c r="B69" s="7" t="s">
        <v>1479</v>
      </c>
      <c r="C69" s="8">
        <v>186800</v>
      </c>
      <c r="D69" s="9">
        <v>163450</v>
      </c>
      <c r="E69" s="10">
        <f t="shared" si="2"/>
        <v>0.125</v>
      </c>
      <c r="F69" s="293"/>
    </row>
    <row r="70" spans="1:6" ht="20.25" customHeight="1" x14ac:dyDescent="0.35">
      <c r="A70" s="237"/>
      <c r="B70" s="7" t="s">
        <v>1480</v>
      </c>
      <c r="C70" s="8">
        <v>155800</v>
      </c>
      <c r="D70" s="9">
        <v>136325</v>
      </c>
      <c r="E70" s="10">
        <f t="shared" si="2"/>
        <v>0.125</v>
      </c>
      <c r="F70" s="293"/>
    </row>
    <row r="71" spans="1:6" ht="20.25" customHeight="1" x14ac:dyDescent="0.35">
      <c r="A71" s="237"/>
      <c r="B71" s="7" t="s">
        <v>1481</v>
      </c>
      <c r="C71" s="8">
        <v>169800</v>
      </c>
      <c r="D71" s="9">
        <v>148575</v>
      </c>
      <c r="E71" s="10">
        <f t="shared" si="2"/>
        <v>0.125</v>
      </c>
      <c r="F71" s="293"/>
    </row>
    <row r="72" spans="1:6" ht="64.5" customHeight="1" x14ac:dyDescent="0.35">
      <c r="A72" s="11"/>
      <c r="B72" s="339" t="s">
        <v>1482</v>
      </c>
      <c r="C72" s="340"/>
      <c r="D72" s="340"/>
      <c r="E72" s="341"/>
      <c r="F72" s="294"/>
    </row>
    <row r="73" spans="1:6" s="1" customFormat="1" ht="20.25" customHeight="1" x14ac:dyDescent="0.35">
      <c r="A73" s="5" t="s">
        <v>260</v>
      </c>
      <c r="B73" s="5" t="s">
        <v>261</v>
      </c>
      <c r="C73" s="5" t="s">
        <v>262</v>
      </c>
      <c r="D73" s="5" t="s">
        <v>263</v>
      </c>
      <c r="E73" s="5" t="s">
        <v>264</v>
      </c>
      <c r="F73" s="6" t="s">
        <v>265</v>
      </c>
    </row>
    <row r="74" spans="1:6" ht="20.25" customHeight="1" x14ac:dyDescent="0.35">
      <c r="A74" s="356" t="s">
        <v>1483</v>
      </c>
      <c r="B74" s="7" t="s">
        <v>1484</v>
      </c>
      <c r="C74" s="8">
        <v>149800</v>
      </c>
      <c r="D74" s="9">
        <v>125832</v>
      </c>
      <c r="E74" s="10">
        <f t="shared" ref="E74:E86" si="3">1-D74/C74</f>
        <v>0.16</v>
      </c>
      <c r="F74" s="345" t="s">
        <v>1485</v>
      </c>
    </row>
    <row r="75" spans="1:6" ht="20.25" customHeight="1" x14ac:dyDescent="0.35">
      <c r="A75" s="444"/>
      <c r="B75" s="7" t="s">
        <v>1486</v>
      </c>
      <c r="C75" s="8">
        <v>163800</v>
      </c>
      <c r="D75" s="9">
        <v>137592</v>
      </c>
      <c r="E75" s="10">
        <f t="shared" si="3"/>
        <v>0.16</v>
      </c>
      <c r="F75" s="346"/>
    </row>
    <row r="76" spans="1:6" ht="20.25" customHeight="1" x14ac:dyDescent="0.35">
      <c r="A76" s="444"/>
      <c r="B76" s="7" t="s">
        <v>1424</v>
      </c>
      <c r="C76" s="8">
        <v>176800</v>
      </c>
      <c r="D76" s="9">
        <v>148512</v>
      </c>
      <c r="E76" s="10">
        <f t="shared" si="3"/>
        <v>0.16</v>
      </c>
      <c r="F76" s="346"/>
    </row>
    <row r="77" spans="1:6" ht="20.25" customHeight="1" x14ac:dyDescent="0.35">
      <c r="A77" s="444"/>
      <c r="B77" s="7" t="s">
        <v>1487</v>
      </c>
      <c r="C77" s="8">
        <v>184800</v>
      </c>
      <c r="D77" s="9">
        <v>155232</v>
      </c>
      <c r="E77" s="10">
        <f t="shared" si="3"/>
        <v>0.16</v>
      </c>
      <c r="F77" s="346"/>
    </row>
    <row r="78" spans="1:6" ht="20.25" customHeight="1" x14ac:dyDescent="0.35">
      <c r="A78" s="444"/>
      <c r="B78" s="7" t="s">
        <v>1488</v>
      </c>
      <c r="C78" s="8">
        <v>180800</v>
      </c>
      <c r="D78" s="9">
        <v>151872</v>
      </c>
      <c r="E78" s="10">
        <f t="shared" si="3"/>
        <v>0.16</v>
      </c>
      <c r="F78" s="346"/>
    </row>
    <row r="79" spans="1:6" ht="20.25" customHeight="1" x14ac:dyDescent="0.35">
      <c r="A79" s="444"/>
      <c r="B79" s="7" t="s">
        <v>1489</v>
      </c>
      <c r="C79" s="8">
        <v>179800</v>
      </c>
      <c r="D79" s="9">
        <v>151032</v>
      </c>
      <c r="E79" s="10">
        <f t="shared" si="3"/>
        <v>0.16</v>
      </c>
      <c r="F79" s="346"/>
    </row>
    <row r="80" spans="1:6" ht="20.25" customHeight="1" x14ac:dyDescent="0.35">
      <c r="A80" s="444"/>
      <c r="B80" s="7" t="s">
        <v>1490</v>
      </c>
      <c r="C80" s="8">
        <v>178300</v>
      </c>
      <c r="D80" s="9">
        <v>149772</v>
      </c>
      <c r="E80" s="10">
        <f t="shared" si="3"/>
        <v>0.16</v>
      </c>
      <c r="F80" s="346"/>
    </row>
    <row r="81" spans="1:6" ht="20.25" customHeight="1" x14ac:dyDescent="0.35">
      <c r="A81" s="444"/>
      <c r="B81" s="7" t="s">
        <v>1491</v>
      </c>
      <c r="C81" s="8">
        <v>201800</v>
      </c>
      <c r="D81" s="9">
        <v>169512</v>
      </c>
      <c r="E81" s="10">
        <f t="shared" si="3"/>
        <v>0.16</v>
      </c>
      <c r="F81" s="346"/>
    </row>
    <row r="82" spans="1:6" ht="20.25" customHeight="1" x14ac:dyDescent="0.35">
      <c r="A82" s="444"/>
      <c r="B82" s="7" t="s">
        <v>1492</v>
      </c>
      <c r="C82" s="8">
        <v>195800</v>
      </c>
      <c r="D82" s="9">
        <v>164472</v>
      </c>
      <c r="E82" s="10">
        <f t="shared" si="3"/>
        <v>0.16</v>
      </c>
      <c r="F82" s="346"/>
    </row>
    <row r="83" spans="1:6" ht="20.25" customHeight="1" x14ac:dyDescent="0.35">
      <c r="A83" s="444"/>
      <c r="B83" s="7" t="s">
        <v>1493</v>
      </c>
      <c r="C83" s="8">
        <v>196800</v>
      </c>
      <c r="D83" s="9">
        <v>169248</v>
      </c>
      <c r="E83" s="10">
        <f t="shared" si="3"/>
        <v>0.14000000000000001</v>
      </c>
      <c r="F83" s="346"/>
    </row>
    <row r="84" spans="1:6" ht="20.25" customHeight="1" x14ac:dyDescent="0.35">
      <c r="A84" s="444"/>
      <c r="B84" s="7" t="s">
        <v>1494</v>
      </c>
      <c r="C84" s="8">
        <v>201800</v>
      </c>
      <c r="D84" s="9">
        <v>173548</v>
      </c>
      <c r="E84" s="10">
        <f t="shared" si="3"/>
        <v>0.14000000000000001</v>
      </c>
      <c r="F84" s="346"/>
    </row>
    <row r="85" spans="1:6" ht="20.25" customHeight="1" x14ac:dyDescent="0.35">
      <c r="A85" s="444"/>
      <c r="B85" s="7" t="s">
        <v>1495</v>
      </c>
      <c r="C85" s="8">
        <v>222800</v>
      </c>
      <c r="D85" s="9">
        <v>191608</v>
      </c>
      <c r="E85" s="10">
        <f t="shared" si="3"/>
        <v>0.14000000000000001</v>
      </c>
      <c r="F85" s="346"/>
    </row>
    <row r="86" spans="1:6" ht="20.25" customHeight="1" x14ac:dyDescent="0.35">
      <c r="A86" s="444"/>
      <c r="B86" s="7" t="s">
        <v>1496</v>
      </c>
      <c r="C86" s="8">
        <v>225800</v>
      </c>
      <c r="D86" s="9">
        <v>194188</v>
      </c>
      <c r="E86" s="10">
        <f t="shared" si="3"/>
        <v>0.14000000000000001</v>
      </c>
      <c r="F86" s="346"/>
    </row>
    <row r="87" spans="1:6" s="2" customFormat="1" ht="47.25" customHeight="1" x14ac:dyDescent="0.35">
      <c r="A87" s="363"/>
      <c r="B87" s="197" t="s">
        <v>1497</v>
      </c>
      <c r="C87" s="286"/>
      <c r="D87" s="286"/>
      <c r="E87" s="286"/>
      <c r="F87" s="347"/>
    </row>
    <row r="88" spans="1:6" s="1" customFormat="1" ht="20.25" customHeight="1" x14ac:dyDescent="0.35">
      <c r="A88" s="5" t="s">
        <v>260</v>
      </c>
      <c r="B88" s="5" t="s">
        <v>261</v>
      </c>
      <c r="C88" s="5" t="s">
        <v>262</v>
      </c>
      <c r="D88" s="5" t="s">
        <v>263</v>
      </c>
      <c r="E88" s="5" t="s">
        <v>264</v>
      </c>
      <c r="F88" s="6" t="s">
        <v>265</v>
      </c>
    </row>
    <row r="89" spans="1:6" s="2" customFormat="1" ht="20.25" customHeight="1" x14ac:dyDescent="0.35">
      <c r="A89" s="356" t="s">
        <v>1498</v>
      </c>
      <c r="B89" s="7" t="s">
        <v>1477</v>
      </c>
      <c r="C89" s="8">
        <v>174800</v>
      </c>
      <c r="D89" s="9">
        <v>150328</v>
      </c>
      <c r="E89" s="10">
        <f t="shared" ref="E89:E104" si="4">1-D89/C89</f>
        <v>0.14000000000000001</v>
      </c>
      <c r="F89" s="345" t="s">
        <v>617</v>
      </c>
    </row>
    <row r="90" spans="1:6" s="2" customFormat="1" ht="20.25" customHeight="1" x14ac:dyDescent="0.35">
      <c r="A90" s="355"/>
      <c r="B90" s="7" t="s">
        <v>1499</v>
      </c>
      <c r="C90" s="8">
        <v>178800</v>
      </c>
      <c r="D90" s="9">
        <v>153768</v>
      </c>
      <c r="E90" s="10">
        <f t="shared" si="4"/>
        <v>0.14000000000000001</v>
      </c>
      <c r="F90" s="346"/>
    </row>
    <row r="91" spans="1:6" s="2" customFormat="1" ht="20.25" customHeight="1" x14ac:dyDescent="0.35">
      <c r="A91" s="355"/>
      <c r="B91" s="7" t="s">
        <v>1500</v>
      </c>
      <c r="C91" s="8">
        <v>176800</v>
      </c>
      <c r="D91" s="9">
        <v>152048</v>
      </c>
      <c r="E91" s="10">
        <f t="shared" si="4"/>
        <v>0.14000000000000001</v>
      </c>
      <c r="F91" s="346"/>
    </row>
    <row r="92" spans="1:6" s="2" customFormat="1" ht="20.25" customHeight="1" x14ac:dyDescent="0.35">
      <c r="A92" s="355"/>
      <c r="B92" s="7" t="s">
        <v>1501</v>
      </c>
      <c r="C92" s="8">
        <v>180800</v>
      </c>
      <c r="D92" s="9">
        <v>155488</v>
      </c>
      <c r="E92" s="10">
        <f t="shared" si="4"/>
        <v>0.14000000000000001</v>
      </c>
      <c r="F92" s="346"/>
    </row>
    <row r="93" spans="1:6" s="2" customFormat="1" ht="20.25" customHeight="1" x14ac:dyDescent="0.35">
      <c r="A93" s="355"/>
      <c r="B93" s="7" t="s">
        <v>1502</v>
      </c>
      <c r="C93" s="8">
        <v>179800</v>
      </c>
      <c r="D93" s="9">
        <v>154628</v>
      </c>
      <c r="E93" s="10">
        <f t="shared" si="4"/>
        <v>0.14000000000000001</v>
      </c>
      <c r="F93" s="346"/>
    </row>
    <row r="94" spans="1:6" s="2" customFormat="1" ht="20.25" customHeight="1" x14ac:dyDescent="0.35">
      <c r="A94" s="355"/>
      <c r="B94" s="7" t="s">
        <v>1503</v>
      </c>
      <c r="C94" s="8">
        <v>186800</v>
      </c>
      <c r="D94" s="9">
        <v>160648</v>
      </c>
      <c r="E94" s="10">
        <f t="shared" si="4"/>
        <v>0.14000000000000001</v>
      </c>
      <c r="F94" s="346"/>
    </row>
    <row r="95" spans="1:6" s="2" customFormat="1" ht="20.25" customHeight="1" x14ac:dyDescent="0.35">
      <c r="A95" s="355"/>
      <c r="B95" s="7" t="s">
        <v>1480</v>
      </c>
      <c r="C95" s="8">
        <v>194800</v>
      </c>
      <c r="D95" s="9">
        <v>167528</v>
      </c>
      <c r="E95" s="10">
        <f t="shared" si="4"/>
        <v>0.14000000000000001</v>
      </c>
      <c r="F95" s="346"/>
    </row>
    <row r="96" spans="1:6" s="2" customFormat="1" ht="20.25" customHeight="1" x14ac:dyDescent="0.35">
      <c r="A96" s="355"/>
      <c r="B96" s="7" t="s">
        <v>1504</v>
      </c>
      <c r="C96" s="8">
        <v>198800</v>
      </c>
      <c r="D96" s="9">
        <v>170968</v>
      </c>
      <c r="E96" s="10">
        <f t="shared" si="4"/>
        <v>0.14000000000000001</v>
      </c>
      <c r="F96" s="346"/>
    </row>
    <row r="97" spans="1:6" s="2" customFormat="1" ht="20.25" customHeight="1" x14ac:dyDescent="0.35">
      <c r="A97" s="355"/>
      <c r="B97" s="7" t="s">
        <v>1505</v>
      </c>
      <c r="C97" s="8">
        <v>196300</v>
      </c>
      <c r="D97" s="9">
        <v>168818</v>
      </c>
      <c r="E97" s="10">
        <f t="shared" si="4"/>
        <v>0.14000000000000001</v>
      </c>
      <c r="F97" s="346"/>
    </row>
    <row r="98" spans="1:6" s="2" customFormat="1" ht="20.25" customHeight="1" x14ac:dyDescent="0.35">
      <c r="A98" s="355"/>
      <c r="B98" s="7" t="s">
        <v>1506</v>
      </c>
      <c r="C98" s="8">
        <v>200300</v>
      </c>
      <c r="D98" s="9">
        <v>172258</v>
      </c>
      <c r="E98" s="10">
        <f t="shared" si="4"/>
        <v>0.14000000000000001</v>
      </c>
      <c r="F98" s="346"/>
    </row>
    <row r="99" spans="1:6" s="2" customFormat="1" ht="20.25" customHeight="1" x14ac:dyDescent="0.35">
      <c r="A99" s="355"/>
      <c r="B99" s="7" t="s">
        <v>1507</v>
      </c>
      <c r="C99" s="8">
        <v>207800</v>
      </c>
      <c r="D99" s="9">
        <v>178708</v>
      </c>
      <c r="E99" s="10">
        <f t="shared" si="4"/>
        <v>0.14000000000000001</v>
      </c>
      <c r="F99" s="346"/>
    </row>
    <row r="100" spans="1:6" s="2" customFormat="1" ht="20.25" customHeight="1" x14ac:dyDescent="0.35">
      <c r="A100" s="355"/>
      <c r="B100" s="7" t="s">
        <v>1481</v>
      </c>
      <c r="C100" s="8">
        <v>217800</v>
      </c>
      <c r="D100" s="9">
        <v>187308</v>
      </c>
      <c r="E100" s="10">
        <f t="shared" si="4"/>
        <v>0.14000000000000001</v>
      </c>
      <c r="F100" s="346"/>
    </row>
    <row r="101" spans="1:6" s="2" customFormat="1" ht="20.25" customHeight="1" x14ac:dyDescent="0.35">
      <c r="A101" s="355"/>
      <c r="B101" s="7" t="s">
        <v>1508</v>
      </c>
      <c r="C101" s="8">
        <v>232800</v>
      </c>
      <c r="D101" s="9">
        <v>200208</v>
      </c>
      <c r="E101" s="10">
        <f t="shared" si="4"/>
        <v>0.14000000000000001</v>
      </c>
      <c r="F101" s="346"/>
    </row>
    <row r="102" spans="1:6" s="2" customFormat="1" ht="20.25" customHeight="1" x14ac:dyDescent="0.35">
      <c r="A102" s="355"/>
      <c r="B102" s="7" t="s">
        <v>1509</v>
      </c>
      <c r="C102" s="8">
        <v>217800</v>
      </c>
      <c r="D102" s="9">
        <v>187308</v>
      </c>
      <c r="E102" s="10">
        <f t="shared" si="4"/>
        <v>0.14000000000000001</v>
      </c>
      <c r="F102" s="346"/>
    </row>
    <row r="103" spans="1:6" s="2" customFormat="1" ht="20.25" customHeight="1" x14ac:dyDescent="0.35">
      <c r="A103" s="355"/>
      <c r="B103" s="7" t="s">
        <v>1510</v>
      </c>
      <c r="C103" s="8">
        <v>227800</v>
      </c>
      <c r="D103" s="9">
        <v>195908</v>
      </c>
      <c r="E103" s="10">
        <f t="shared" si="4"/>
        <v>0.14000000000000001</v>
      </c>
      <c r="F103" s="346"/>
    </row>
    <row r="104" spans="1:6" s="2" customFormat="1" ht="20.25" customHeight="1" x14ac:dyDescent="0.35">
      <c r="A104" s="355"/>
      <c r="B104" s="7" t="s">
        <v>1511</v>
      </c>
      <c r="C104" s="8">
        <v>249800</v>
      </c>
      <c r="D104" s="9">
        <v>214828</v>
      </c>
      <c r="E104" s="10">
        <f t="shared" si="4"/>
        <v>0.14000000000000001</v>
      </c>
      <c r="F104" s="346"/>
    </row>
    <row r="105" spans="1:6" s="2" customFormat="1" ht="61.5" customHeight="1" x14ac:dyDescent="0.35">
      <c r="A105" s="445"/>
      <c r="B105" s="197" t="s">
        <v>1512</v>
      </c>
      <c r="C105" s="286"/>
      <c r="D105" s="286"/>
      <c r="E105" s="286"/>
      <c r="F105" s="347"/>
    </row>
    <row r="106" spans="1:6" s="1" customFormat="1" ht="20.25" customHeight="1" x14ac:dyDescent="0.35">
      <c r="A106" s="5" t="s">
        <v>260</v>
      </c>
      <c r="B106" s="5" t="s">
        <v>261</v>
      </c>
      <c r="C106" s="5" t="s">
        <v>262</v>
      </c>
      <c r="D106" s="5" t="s">
        <v>263</v>
      </c>
      <c r="E106" s="5" t="s">
        <v>264</v>
      </c>
      <c r="F106" s="6" t="s">
        <v>265</v>
      </c>
    </row>
    <row r="107" spans="1:6" s="2" customFormat="1" ht="20.25" customHeight="1" x14ac:dyDescent="0.35">
      <c r="A107" s="356" t="s">
        <v>1513</v>
      </c>
      <c r="B107" s="7" t="s">
        <v>1514</v>
      </c>
      <c r="C107" s="8">
        <v>229800</v>
      </c>
      <c r="D107" s="9">
        <v>197628</v>
      </c>
      <c r="E107" s="10">
        <f>1-D107/C107</f>
        <v>0.14000000000000001</v>
      </c>
      <c r="F107" s="345" t="s">
        <v>617</v>
      </c>
    </row>
    <row r="108" spans="1:6" s="2" customFormat="1" ht="20.25" customHeight="1" x14ac:dyDescent="0.35">
      <c r="A108" s="355"/>
      <c r="B108" s="7" t="s">
        <v>1515</v>
      </c>
      <c r="C108" s="8">
        <v>249800</v>
      </c>
      <c r="D108" s="9">
        <v>214828</v>
      </c>
      <c r="E108" s="10">
        <f>1-D108/C108</f>
        <v>0.14000000000000001</v>
      </c>
      <c r="F108" s="346"/>
    </row>
    <row r="109" spans="1:6" s="2" customFormat="1" ht="20.25" customHeight="1" x14ac:dyDescent="0.35">
      <c r="A109" s="355"/>
      <c r="B109" s="7" t="s">
        <v>1516</v>
      </c>
      <c r="C109" s="8">
        <v>259800</v>
      </c>
      <c r="D109" s="9">
        <v>223428</v>
      </c>
      <c r="E109" s="10">
        <f>1-D109/C109</f>
        <v>0.14000000000000001</v>
      </c>
      <c r="F109" s="346"/>
    </row>
    <row r="110" spans="1:6" s="2" customFormat="1" ht="86.25" customHeight="1" x14ac:dyDescent="0.35">
      <c r="A110" s="445"/>
      <c r="B110" s="197" t="s">
        <v>1517</v>
      </c>
      <c r="C110" s="286"/>
      <c r="D110" s="286"/>
      <c r="E110" s="286"/>
      <c r="F110" s="347"/>
    </row>
    <row r="111" spans="1:6" s="2" customFormat="1" ht="20.25" hidden="1" customHeight="1" x14ac:dyDescent="0.35">
      <c r="A111" s="287" t="s">
        <v>830</v>
      </c>
      <c r="B111" s="287"/>
      <c r="C111" s="287"/>
      <c r="D111" s="287"/>
      <c r="E111" s="287"/>
      <c r="F111" s="287"/>
    </row>
    <row r="112" spans="1:6"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row r="143" ht="15.5" hidden="1" x14ac:dyDescent="0.35"/>
    <row r="144" ht="15.5" hidden="1" x14ac:dyDescent="0.35"/>
    <row r="145" ht="15.5" hidden="1" x14ac:dyDescent="0.35"/>
    <row r="146" ht="15.5" hidden="1" x14ac:dyDescent="0.35"/>
    <row r="147" ht="15.5" hidden="1" x14ac:dyDescent="0.35"/>
    <row r="148" ht="15.5" hidden="1" x14ac:dyDescent="0.35"/>
    <row r="149" ht="15.5" hidden="1" x14ac:dyDescent="0.35"/>
    <row r="150" ht="15.5" hidden="1" x14ac:dyDescent="0.35"/>
    <row r="151" ht="15.5" hidden="1" x14ac:dyDescent="0.35"/>
    <row r="152" ht="15.5" hidden="1" x14ac:dyDescent="0.35"/>
    <row r="153" ht="15.5" hidden="1" x14ac:dyDescent="0.35"/>
    <row r="154" ht="15.5" hidden="1" x14ac:dyDescent="0.35"/>
    <row r="155" ht="15.5" hidden="1" x14ac:dyDescent="0.35"/>
    <row r="156" ht="15.5" hidden="1" x14ac:dyDescent="0.35"/>
    <row r="157" ht="15.5" hidden="1" x14ac:dyDescent="0.35"/>
    <row r="158" ht="15.5" hidden="1" x14ac:dyDescent="0.35"/>
    <row r="159" ht="15.5" hidden="1" x14ac:dyDescent="0.35"/>
    <row r="160" ht="15.5" hidden="1" x14ac:dyDescent="0.35"/>
    <row r="161" ht="15.5" hidden="1" x14ac:dyDescent="0.35"/>
    <row r="162" ht="15.5" hidden="1" x14ac:dyDescent="0.35"/>
    <row r="163" ht="15.5" hidden="1" x14ac:dyDescent="0.35"/>
    <row r="164" ht="15.5" hidden="1" x14ac:dyDescent="0.35"/>
    <row r="165" ht="15.5" hidden="1" x14ac:dyDescent="0.35"/>
    <row r="166" ht="15.5" hidden="1" x14ac:dyDescent="0.35"/>
    <row r="167" ht="15.5" hidden="1" x14ac:dyDescent="0.35"/>
    <row r="168" ht="15.5" hidden="1" x14ac:dyDescent="0.35"/>
    <row r="169" ht="15.5" hidden="1" x14ac:dyDescent="0.35"/>
    <row r="170" ht="15.5" hidden="1" x14ac:dyDescent="0.35"/>
    <row r="171" ht="15.5" hidden="1" x14ac:dyDescent="0.35"/>
    <row r="172" ht="15.5" hidden="1" x14ac:dyDescent="0.35"/>
    <row r="173" ht="15.5" hidden="1" x14ac:dyDescent="0.35"/>
    <row r="174" ht="15.5" hidden="1" x14ac:dyDescent="0.35"/>
    <row r="175" ht="15.5" hidden="1" x14ac:dyDescent="0.35"/>
    <row r="176" ht="15.5" hidden="1" x14ac:dyDescent="0.35"/>
    <row r="177" ht="15.5" hidden="1" x14ac:dyDescent="0.35"/>
    <row r="178" ht="15.5" hidden="1" x14ac:dyDescent="0.35"/>
    <row r="179" ht="15.5" hidden="1" x14ac:dyDescent="0.35"/>
    <row r="180" ht="15.5" hidden="1" x14ac:dyDescent="0.35"/>
    <row r="181" ht="15.5" hidden="1" x14ac:dyDescent="0.35"/>
    <row r="182" ht="15.5" hidden="1" x14ac:dyDescent="0.35"/>
    <row r="183" ht="15.5" hidden="1" x14ac:dyDescent="0.35"/>
    <row r="184" ht="15.5" hidden="1" x14ac:dyDescent="0.35"/>
    <row r="185" ht="15.5" hidden="1" x14ac:dyDescent="0.35"/>
    <row r="186" ht="15.5" hidden="1" x14ac:dyDescent="0.35"/>
    <row r="187" ht="15.5" hidden="1" x14ac:dyDescent="0.35"/>
    <row r="188" ht="15.5" hidden="1" x14ac:dyDescent="0.35"/>
    <row r="189" ht="15.5" hidden="1" x14ac:dyDescent="0.35"/>
    <row r="190" ht="15.5" hidden="1" x14ac:dyDescent="0.35"/>
    <row r="191" ht="15.5" hidden="1" x14ac:dyDescent="0.35"/>
    <row r="192" ht="15.5" hidden="1" x14ac:dyDescent="0.35"/>
    <row r="193" ht="15.5" hidden="1" x14ac:dyDescent="0.35"/>
    <row r="194" ht="15.5" hidden="1" x14ac:dyDescent="0.35"/>
    <row r="195" ht="15.5" hidden="1" x14ac:dyDescent="0.35"/>
    <row r="196" ht="15.5" hidden="1" x14ac:dyDescent="0.35"/>
    <row r="197" ht="15.5" hidden="1" x14ac:dyDescent="0.35"/>
    <row r="198" ht="15.5" hidden="1" x14ac:dyDescent="0.35"/>
    <row r="199" ht="15.5" hidden="1" x14ac:dyDescent="0.35"/>
    <row r="200" ht="15.5" hidden="1" x14ac:dyDescent="0.35"/>
    <row r="201" ht="15.5" hidden="1" x14ac:dyDescent="0.35"/>
    <row r="202" ht="15.5" hidden="1" x14ac:dyDescent="0.35"/>
    <row r="203" ht="15.5" hidden="1" x14ac:dyDescent="0.35"/>
    <row r="204" ht="15.5" hidden="1" x14ac:dyDescent="0.35"/>
    <row r="205" ht="15.5" hidden="1" x14ac:dyDescent="0.35"/>
    <row r="206" ht="15.5" hidden="1" x14ac:dyDescent="0.35"/>
    <row r="207" ht="15.5" hidden="1" x14ac:dyDescent="0.35"/>
    <row r="208" ht="15.5" hidden="1" x14ac:dyDescent="0.35"/>
    <row r="209" ht="15.5" hidden="1" x14ac:dyDescent="0.35"/>
    <row r="210" ht="15.5" hidden="1" x14ac:dyDescent="0.35"/>
    <row r="211" ht="15.5" hidden="1" x14ac:dyDescent="0.35"/>
    <row r="212" ht="15.5" hidden="1" x14ac:dyDescent="0.35"/>
    <row r="213" ht="15.5" hidden="1" x14ac:dyDescent="0.35"/>
    <row r="214" ht="15.5" hidden="1" x14ac:dyDescent="0.35"/>
    <row r="215" ht="15.5" hidden="1" x14ac:dyDescent="0.35"/>
    <row r="216" ht="15.5" hidden="1" x14ac:dyDescent="0.35"/>
    <row r="217" ht="15.5" hidden="1" x14ac:dyDescent="0.35"/>
    <row r="218" ht="15.5" hidden="1" x14ac:dyDescent="0.35"/>
    <row r="219" ht="15.5" hidden="1" x14ac:dyDescent="0.35"/>
    <row r="220" ht="15.5" hidden="1" x14ac:dyDescent="0.35"/>
    <row r="221" ht="15.5" hidden="1" x14ac:dyDescent="0.35"/>
  </sheetData>
  <mergeCells count="25">
    <mergeCell ref="A111:F111"/>
    <mergeCell ref="A11:A38"/>
    <mergeCell ref="A40:A44"/>
    <mergeCell ref="A46:A56"/>
    <mergeCell ref="A58:A71"/>
    <mergeCell ref="A74:A87"/>
    <mergeCell ref="A89:A105"/>
    <mergeCell ref="A107:A110"/>
    <mergeCell ref="F11:F38"/>
    <mergeCell ref="F40:F44"/>
    <mergeCell ref="F46:F56"/>
    <mergeCell ref="F58:F72"/>
    <mergeCell ref="F74:F87"/>
    <mergeCell ref="B38:E38"/>
    <mergeCell ref="B56:E56"/>
    <mergeCell ref="B72:E72"/>
    <mergeCell ref="F89:F105"/>
    <mergeCell ref="F107:F110"/>
    <mergeCell ref="A1:F5"/>
    <mergeCell ref="A6:F7"/>
    <mergeCell ref="B87:E87"/>
    <mergeCell ref="B105:E105"/>
    <mergeCell ref="B110:E110"/>
    <mergeCell ref="A8:F8"/>
    <mergeCell ref="A9:XFD9"/>
  </mergeCells>
  <phoneticPr fontId="30"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7993408001953185"/>
  </sheetPr>
  <dimension ref="A1:F153"/>
  <sheetViews>
    <sheetView workbookViewId="0">
      <selection sqref="A1:F5"/>
    </sheetView>
  </sheetViews>
  <sheetFormatPr defaultColWidth="0" defaultRowHeight="15.75" customHeight="1" zeroHeight="1" x14ac:dyDescent="0.35"/>
  <cols>
    <col min="1" max="1" width="17.08203125" style="3" customWidth="1"/>
    <col min="2" max="2" width="53.08203125" style="3" customWidth="1"/>
    <col min="3" max="3" width="13.58203125" style="3" customWidth="1"/>
    <col min="4" max="4" width="14.5" style="3" customWidth="1"/>
    <col min="5" max="5" width="11.33203125" style="3" customWidth="1"/>
    <col min="6" max="6" width="15.58203125" style="3" customWidth="1"/>
    <col min="7" max="16384" width="13.83203125" style="3" hidden="1"/>
  </cols>
  <sheetData>
    <row r="1" spans="1:6" s="46" customFormat="1" ht="18.649999999999999" customHeight="1" x14ac:dyDescent="0.25">
      <c r="A1" s="216" t="s">
        <v>258</v>
      </c>
      <c r="B1" s="217"/>
      <c r="C1" s="217"/>
      <c r="D1" s="217"/>
      <c r="E1" s="217"/>
      <c r="F1" s="218"/>
    </row>
    <row r="2" spans="1:6" s="46" customFormat="1" ht="18.649999999999999" customHeight="1" x14ac:dyDescent="0.25">
      <c r="A2" s="219"/>
      <c r="B2" s="220"/>
      <c r="C2" s="220"/>
      <c r="D2" s="220"/>
      <c r="E2" s="220"/>
      <c r="F2" s="221"/>
    </row>
    <row r="3" spans="1:6" s="46" customFormat="1" ht="18.649999999999999" customHeight="1" x14ac:dyDescent="0.25">
      <c r="A3" s="219"/>
      <c r="B3" s="220"/>
      <c r="C3" s="220"/>
      <c r="D3" s="220"/>
      <c r="E3" s="220"/>
      <c r="F3" s="221"/>
    </row>
    <row r="4" spans="1:6" s="46" customFormat="1" ht="18.649999999999999" customHeight="1" x14ac:dyDescent="0.25">
      <c r="A4" s="219"/>
      <c r="B4" s="220"/>
      <c r="C4" s="220"/>
      <c r="D4" s="220"/>
      <c r="E4" s="220"/>
      <c r="F4" s="221"/>
    </row>
    <row r="5" spans="1:6" s="46" customFormat="1" ht="18.649999999999999" customHeight="1" x14ac:dyDescent="0.25">
      <c r="A5" s="219"/>
      <c r="B5" s="220"/>
      <c r="C5" s="220"/>
      <c r="D5" s="220"/>
      <c r="E5" s="220"/>
      <c r="F5" s="221"/>
    </row>
    <row r="6" spans="1:6" ht="15.5" hidden="1" x14ac:dyDescent="0.35">
      <c r="A6" s="222" t="s">
        <v>259</v>
      </c>
      <c r="B6" s="223"/>
      <c r="C6" s="223"/>
      <c r="D6" s="223"/>
      <c r="E6" s="223"/>
      <c r="F6" s="224"/>
    </row>
    <row r="7" spans="1:6" ht="32.25" customHeight="1" x14ac:dyDescent="0.35">
      <c r="A7" s="222"/>
      <c r="B7" s="223"/>
      <c r="C7" s="223"/>
      <c r="D7" s="223"/>
      <c r="E7" s="223"/>
      <c r="F7" s="224"/>
    </row>
    <row r="8" spans="1:6" ht="4.5" customHeight="1" x14ac:dyDescent="0.35">
      <c r="A8" s="227"/>
      <c r="B8" s="228"/>
      <c r="C8" s="228"/>
      <c r="D8" s="228"/>
      <c r="E8" s="228"/>
      <c r="F8" s="229"/>
    </row>
    <row r="9" spans="1:6" s="230" customFormat="1" ht="6" customHeight="1" x14ac:dyDescent="0.35">
      <c r="B9" s="231"/>
      <c r="C9" s="231"/>
      <c r="D9" s="231"/>
      <c r="E9" s="231"/>
      <c r="F9" s="231"/>
    </row>
    <row r="10" spans="1:6" ht="18" customHeight="1" x14ac:dyDescent="0.35">
      <c r="A10" s="5" t="s">
        <v>260</v>
      </c>
      <c r="B10" s="5" t="s">
        <v>261</v>
      </c>
      <c r="C10" s="5" t="s">
        <v>262</v>
      </c>
      <c r="D10" s="5" t="s">
        <v>263</v>
      </c>
      <c r="E10" s="5" t="s">
        <v>264</v>
      </c>
      <c r="F10" s="6" t="s">
        <v>265</v>
      </c>
    </row>
    <row r="11" spans="1:6" ht="20.25" customHeight="1" x14ac:dyDescent="0.35">
      <c r="A11" s="233" t="s">
        <v>266</v>
      </c>
      <c r="B11" s="86" t="s">
        <v>267</v>
      </c>
      <c r="C11" s="8">
        <v>598000</v>
      </c>
      <c r="D11" s="87">
        <v>528700</v>
      </c>
      <c r="E11" s="10">
        <f t="shared" ref="E11:E13" si="0">1-D11/C11</f>
        <v>0.11588628762541808</v>
      </c>
      <c r="F11" s="239" t="s">
        <v>1527</v>
      </c>
    </row>
    <row r="12" spans="1:6" ht="20.25" customHeight="1" x14ac:dyDescent="0.35">
      <c r="A12" s="234"/>
      <c r="B12" s="86" t="s">
        <v>269</v>
      </c>
      <c r="C12" s="8">
        <v>678000</v>
      </c>
      <c r="D12" s="87">
        <v>599400</v>
      </c>
      <c r="E12" s="10">
        <f t="shared" si="0"/>
        <v>0.11592920353982306</v>
      </c>
      <c r="F12" s="240"/>
    </row>
    <row r="13" spans="1:6" ht="20.25" customHeight="1" x14ac:dyDescent="0.35">
      <c r="A13" s="234"/>
      <c r="B13" s="86" t="s">
        <v>270</v>
      </c>
      <c r="C13" s="8">
        <v>748000</v>
      </c>
      <c r="D13" s="87">
        <v>661300</v>
      </c>
      <c r="E13" s="10">
        <f t="shared" si="0"/>
        <v>0.11590909090909096</v>
      </c>
      <c r="F13" s="240"/>
    </row>
    <row r="14" spans="1:6" ht="60" customHeight="1" x14ac:dyDescent="0.35">
      <c r="A14" s="235"/>
      <c r="B14" s="197" t="s">
        <v>271</v>
      </c>
      <c r="C14" s="226"/>
      <c r="D14" s="226"/>
      <c r="E14" s="226"/>
      <c r="F14" s="241"/>
    </row>
    <row r="15" spans="1:6" ht="18" customHeight="1" x14ac:dyDescent="0.35">
      <c r="A15" s="5" t="s">
        <v>260</v>
      </c>
      <c r="B15" s="5" t="s">
        <v>261</v>
      </c>
      <c r="C15" s="5" t="s">
        <v>262</v>
      </c>
      <c r="D15" s="5" t="s">
        <v>263</v>
      </c>
      <c r="E15" s="5" t="s">
        <v>264</v>
      </c>
      <c r="F15" s="6" t="s">
        <v>265</v>
      </c>
    </row>
    <row r="16" spans="1:6" ht="20.25" customHeight="1" x14ac:dyDescent="0.35">
      <c r="A16" s="233" t="s">
        <v>272</v>
      </c>
      <c r="B16" s="86" t="s">
        <v>273</v>
      </c>
      <c r="C16" s="8">
        <v>349900</v>
      </c>
      <c r="D16" s="87">
        <v>260400</v>
      </c>
      <c r="E16" s="10">
        <f>1-D16/C16</f>
        <v>0.25578736781937694</v>
      </c>
      <c r="F16" s="239" t="s">
        <v>1527</v>
      </c>
    </row>
    <row r="17" spans="1:6" ht="20.25" customHeight="1" x14ac:dyDescent="0.35">
      <c r="A17" s="234"/>
      <c r="B17" s="86" t="s">
        <v>274</v>
      </c>
      <c r="C17" s="8">
        <v>399900</v>
      </c>
      <c r="D17" s="87">
        <v>297600</v>
      </c>
      <c r="E17" s="10">
        <f>1-D17/C17</f>
        <v>0.2558139534883721</v>
      </c>
      <c r="F17" s="240"/>
    </row>
    <row r="18" spans="1:6" ht="20.25" customHeight="1" x14ac:dyDescent="0.35">
      <c r="A18" s="234"/>
      <c r="B18" s="86" t="s">
        <v>275</v>
      </c>
      <c r="C18" s="8">
        <v>449900</v>
      </c>
      <c r="D18" s="87">
        <v>334800</v>
      </c>
      <c r="E18" s="10">
        <f>1-D18/C18</f>
        <v>0.25583462991775952</v>
      </c>
      <c r="F18" s="240"/>
    </row>
    <row r="19" spans="1:6" ht="170.5" customHeight="1" x14ac:dyDescent="0.35">
      <c r="A19" s="235"/>
      <c r="B19" s="225" t="s">
        <v>1544</v>
      </c>
      <c r="C19" s="226"/>
      <c r="D19" s="226"/>
      <c r="E19" s="226"/>
      <c r="F19" s="241"/>
    </row>
    <row r="20" spans="1:6" ht="18" customHeight="1" x14ac:dyDescent="0.35">
      <c r="A20" s="5" t="s">
        <v>260</v>
      </c>
      <c r="B20" s="5" t="s">
        <v>261</v>
      </c>
      <c r="C20" s="5" t="s">
        <v>262</v>
      </c>
      <c r="D20" s="5" t="s">
        <v>263</v>
      </c>
      <c r="E20" s="5" t="s">
        <v>264</v>
      </c>
      <c r="F20" s="6" t="s">
        <v>265</v>
      </c>
    </row>
    <row r="21" spans="1:6" ht="20.25" customHeight="1" x14ac:dyDescent="0.35">
      <c r="A21" s="236" t="s">
        <v>276</v>
      </c>
      <c r="B21" s="86" t="s">
        <v>277</v>
      </c>
      <c r="C21" s="8">
        <v>439900</v>
      </c>
      <c r="D21" s="87">
        <v>297900</v>
      </c>
      <c r="E21" s="10">
        <f t="shared" ref="E21:E27" si="1">1-D21/C21</f>
        <v>0.32280063650829738</v>
      </c>
      <c r="F21" s="242" t="s">
        <v>1528</v>
      </c>
    </row>
    <row r="22" spans="1:6" ht="20.25" customHeight="1" x14ac:dyDescent="0.35">
      <c r="A22" s="237"/>
      <c r="B22" s="86" t="s">
        <v>279</v>
      </c>
      <c r="C22" s="8">
        <v>439900</v>
      </c>
      <c r="D22" s="87">
        <v>297900</v>
      </c>
      <c r="E22" s="10">
        <f t="shared" si="1"/>
        <v>0.32280063650829738</v>
      </c>
      <c r="F22" s="242"/>
    </row>
    <row r="23" spans="1:6" ht="20.25" customHeight="1" x14ac:dyDescent="0.35">
      <c r="A23" s="237"/>
      <c r="B23" s="86" t="s">
        <v>280</v>
      </c>
      <c r="C23" s="8">
        <v>485900</v>
      </c>
      <c r="D23" s="87">
        <v>329000</v>
      </c>
      <c r="E23" s="10">
        <f t="shared" si="1"/>
        <v>0.32290594772586956</v>
      </c>
      <c r="F23" s="243"/>
    </row>
    <row r="24" spans="1:6" ht="20.25" customHeight="1" x14ac:dyDescent="0.35">
      <c r="A24" s="237"/>
      <c r="B24" s="86" t="s">
        <v>281</v>
      </c>
      <c r="C24" s="8">
        <v>485900</v>
      </c>
      <c r="D24" s="87">
        <v>329000</v>
      </c>
      <c r="E24" s="10">
        <f t="shared" si="1"/>
        <v>0.32290594772586956</v>
      </c>
      <c r="F24" s="243"/>
    </row>
    <row r="25" spans="1:6" ht="20.25" customHeight="1" x14ac:dyDescent="0.35">
      <c r="A25" s="237"/>
      <c r="B25" s="86" t="s">
        <v>282</v>
      </c>
      <c r="C25" s="8">
        <v>505900</v>
      </c>
      <c r="D25" s="87" t="s">
        <v>1542</v>
      </c>
      <c r="E25" s="40" t="s">
        <v>1543</v>
      </c>
      <c r="F25" s="243"/>
    </row>
    <row r="26" spans="1:6" ht="20.25" customHeight="1" x14ac:dyDescent="0.35">
      <c r="A26" s="237"/>
      <c r="B26" s="86" t="s">
        <v>283</v>
      </c>
      <c r="C26" s="8">
        <v>525900</v>
      </c>
      <c r="D26" s="87">
        <v>356100</v>
      </c>
      <c r="E26" s="10">
        <f t="shared" si="1"/>
        <v>0.32287507130633197</v>
      </c>
      <c r="F26" s="243"/>
    </row>
    <row r="27" spans="1:6" ht="20.25" customHeight="1" x14ac:dyDescent="0.35">
      <c r="A27" s="237"/>
      <c r="B27" s="86" t="s">
        <v>284</v>
      </c>
      <c r="C27" s="8">
        <v>525900</v>
      </c>
      <c r="D27" s="87">
        <v>356100</v>
      </c>
      <c r="E27" s="10">
        <f t="shared" si="1"/>
        <v>0.32287507130633197</v>
      </c>
      <c r="F27" s="243"/>
    </row>
    <row r="28" spans="1:6" ht="193.5" customHeight="1" x14ac:dyDescent="0.35">
      <c r="A28" s="238"/>
      <c r="B28" s="232" t="s">
        <v>1545</v>
      </c>
      <c r="C28" s="226"/>
      <c r="D28" s="226"/>
      <c r="E28" s="226"/>
      <c r="F28" s="243"/>
    </row>
    <row r="29" spans="1:6" ht="18" customHeight="1" x14ac:dyDescent="0.35">
      <c r="A29" s="5" t="s">
        <v>260</v>
      </c>
      <c r="B29" s="5" t="s">
        <v>261</v>
      </c>
      <c r="C29" s="5" t="s">
        <v>262</v>
      </c>
      <c r="D29" s="5" t="s">
        <v>263</v>
      </c>
      <c r="E29" s="5" t="s">
        <v>264</v>
      </c>
      <c r="F29" s="6" t="s">
        <v>265</v>
      </c>
    </row>
    <row r="30" spans="1:6" s="2" customFormat="1" ht="20.25" customHeight="1" x14ac:dyDescent="0.35">
      <c r="A30" s="236" t="s">
        <v>285</v>
      </c>
      <c r="B30" s="86" t="s">
        <v>286</v>
      </c>
      <c r="C30" s="8">
        <v>319900</v>
      </c>
      <c r="D30" s="87" t="s">
        <v>1542</v>
      </c>
      <c r="E30" s="40" t="s">
        <v>1543</v>
      </c>
      <c r="F30" s="242" t="s">
        <v>1528</v>
      </c>
    </row>
    <row r="31" spans="1:6" s="2" customFormat="1" ht="20.25" customHeight="1" x14ac:dyDescent="0.35">
      <c r="A31" s="237"/>
      <c r="B31" s="86" t="s">
        <v>287</v>
      </c>
      <c r="C31" s="8">
        <v>359900</v>
      </c>
      <c r="D31" s="87" t="s">
        <v>1542</v>
      </c>
      <c r="E31" s="40" t="s">
        <v>1543</v>
      </c>
      <c r="F31" s="242"/>
    </row>
    <row r="32" spans="1:6" s="2" customFormat="1" ht="20.25" customHeight="1" x14ac:dyDescent="0.35">
      <c r="A32" s="237"/>
      <c r="B32" s="86" t="s">
        <v>288</v>
      </c>
      <c r="C32" s="8">
        <v>339900</v>
      </c>
      <c r="D32" s="87" t="s">
        <v>1542</v>
      </c>
      <c r="E32" s="40" t="s">
        <v>1543</v>
      </c>
      <c r="F32" s="243"/>
    </row>
    <row r="33" spans="1:6" s="2" customFormat="1" ht="20.25" customHeight="1" x14ac:dyDescent="0.35">
      <c r="A33" s="237"/>
      <c r="B33" s="86" t="s">
        <v>289</v>
      </c>
      <c r="C33" s="8">
        <v>369900</v>
      </c>
      <c r="D33" s="87" t="s">
        <v>1542</v>
      </c>
      <c r="E33" s="40" t="s">
        <v>1543</v>
      </c>
      <c r="F33" s="243"/>
    </row>
    <row r="34" spans="1:6" s="2" customFormat="1" ht="20.25" customHeight="1" x14ac:dyDescent="0.35">
      <c r="A34" s="237"/>
      <c r="B34" s="86" t="s">
        <v>290</v>
      </c>
      <c r="C34" s="8">
        <v>399900</v>
      </c>
      <c r="D34" s="87" t="s">
        <v>1542</v>
      </c>
      <c r="E34" s="40" t="s">
        <v>1543</v>
      </c>
      <c r="F34" s="243"/>
    </row>
    <row r="35" spans="1:6" s="2" customFormat="1" ht="189.5" customHeight="1" x14ac:dyDescent="0.35">
      <c r="A35" s="238"/>
      <c r="B35" s="225" t="s">
        <v>1546</v>
      </c>
      <c r="C35" s="226"/>
      <c r="D35" s="226"/>
      <c r="E35" s="226"/>
      <c r="F35" s="243"/>
    </row>
    <row r="36" spans="1:6" s="2" customFormat="1" ht="66" hidden="1" customHeight="1" x14ac:dyDescent="0.35">
      <c r="A36" s="88"/>
      <c r="B36" s="89"/>
      <c r="C36" s="90"/>
      <c r="D36" s="90"/>
      <c r="E36" s="90"/>
      <c r="F36" s="91"/>
    </row>
    <row r="37" spans="1:6" s="2" customFormat="1" ht="66" hidden="1" customHeight="1" x14ac:dyDescent="0.35">
      <c r="A37" s="88"/>
      <c r="B37" s="92"/>
      <c r="C37" s="93"/>
      <c r="D37" s="93"/>
      <c r="E37" s="93"/>
      <c r="F37" s="91"/>
    </row>
    <row r="38" spans="1:6" s="2" customFormat="1" ht="66" hidden="1" customHeight="1" x14ac:dyDescent="0.35">
      <c r="A38" s="88"/>
      <c r="B38" s="92"/>
      <c r="C38" s="93"/>
      <c r="D38" s="93"/>
      <c r="E38" s="93"/>
      <c r="F38" s="91"/>
    </row>
    <row r="39" spans="1:6" s="2" customFormat="1" ht="66" hidden="1" customHeight="1" x14ac:dyDescent="0.35">
      <c r="A39" s="88"/>
      <c r="B39" s="92"/>
      <c r="C39" s="93"/>
      <c r="D39" s="93"/>
      <c r="E39" s="93"/>
      <c r="F39" s="91"/>
    </row>
    <row r="40" spans="1:6" s="2" customFormat="1" ht="66" hidden="1" customHeight="1" x14ac:dyDescent="0.35">
      <c r="A40" s="88"/>
      <c r="B40" s="92"/>
      <c r="C40" s="93"/>
      <c r="D40" s="93"/>
      <c r="E40" s="93"/>
      <c r="F40" s="91"/>
    </row>
    <row r="41" spans="1:6" s="2" customFormat="1" ht="66" hidden="1" customHeight="1" x14ac:dyDescent="0.35">
      <c r="A41" s="88"/>
      <c r="B41" s="92"/>
      <c r="C41" s="93"/>
      <c r="D41" s="93"/>
      <c r="E41" s="93"/>
      <c r="F41" s="91"/>
    </row>
    <row r="42" spans="1:6" s="2" customFormat="1" ht="66" hidden="1" customHeight="1" x14ac:dyDescent="0.35">
      <c r="A42" s="88"/>
      <c r="B42" s="92"/>
      <c r="C42" s="93"/>
      <c r="D42" s="93"/>
      <c r="E42" s="93"/>
      <c r="F42" s="91"/>
    </row>
    <row r="43" spans="1:6" s="2" customFormat="1" ht="20.25" customHeight="1" x14ac:dyDescent="0.35">
      <c r="A43" s="244" t="s">
        <v>292</v>
      </c>
      <c r="B43" s="244"/>
      <c r="C43" s="244"/>
      <c r="D43" s="244"/>
      <c r="E43" s="244"/>
      <c r="F43" s="244"/>
    </row>
    <row r="44" spans="1:6" ht="15.5" hidden="1" x14ac:dyDescent="0.35"/>
    <row r="45" spans="1:6" ht="15.5" hidden="1" x14ac:dyDescent="0.35"/>
    <row r="46" spans="1:6" ht="15.5" hidden="1" x14ac:dyDescent="0.35"/>
    <row r="47" spans="1:6" ht="15.5" hidden="1" x14ac:dyDescent="0.35"/>
    <row r="48" spans="1:6" ht="15.5" hidden="1" x14ac:dyDescent="0.35"/>
    <row r="49" ht="15.5" hidden="1" x14ac:dyDescent="0.35"/>
    <row r="50" ht="15.5" hidden="1" x14ac:dyDescent="0.35"/>
    <row r="51" ht="15.5" hidden="1" x14ac:dyDescent="0.35"/>
    <row r="52" ht="15.5" hidden="1" x14ac:dyDescent="0.35"/>
    <row r="53" ht="15.5" hidden="1" x14ac:dyDescent="0.35"/>
    <row r="54" ht="15.5" hidden="1" x14ac:dyDescent="0.35"/>
    <row r="55" ht="15.5" hidden="1" x14ac:dyDescent="0.35"/>
    <row r="56" ht="15.5" hidden="1" x14ac:dyDescent="0.35"/>
    <row r="57" ht="15.5" hidden="1" x14ac:dyDescent="0.35"/>
    <row r="58" ht="15.5" hidden="1" x14ac:dyDescent="0.35"/>
    <row r="59" ht="15.5" hidden="1" x14ac:dyDescent="0.35"/>
    <row r="60" ht="15.5" hidden="1" x14ac:dyDescent="0.35"/>
    <row r="61" ht="15.5" hidden="1" x14ac:dyDescent="0.35"/>
    <row r="62" ht="15.5" hidden="1" x14ac:dyDescent="0.35"/>
    <row r="63" ht="15.5" hidden="1" x14ac:dyDescent="0.35"/>
    <row r="64" ht="15.5" hidden="1" x14ac:dyDescent="0.35"/>
    <row r="65" ht="15.5" hidden="1" x14ac:dyDescent="0.35"/>
    <row r="66" ht="15.5" hidden="1" x14ac:dyDescent="0.35"/>
    <row r="67" ht="15.5" hidden="1" x14ac:dyDescent="0.35"/>
    <row r="68" ht="15.5" hidden="1" x14ac:dyDescent="0.35"/>
    <row r="69" ht="15.5" hidden="1" x14ac:dyDescent="0.35"/>
    <row r="70" ht="15.5" hidden="1" x14ac:dyDescent="0.35"/>
    <row r="71" ht="15.5" hidden="1" x14ac:dyDescent="0.35"/>
    <row r="72" ht="15.5" hidden="1" x14ac:dyDescent="0.35"/>
    <row r="73" ht="15.5" hidden="1" x14ac:dyDescent="0.35"/>
    <row r="74" ht="15.5" hidden="1" x14ac:dyDescent="0.35"/>
    <row r="75" ht="15.5" hidden="1" x14ac:dyDescent="0.35"/>
    <row r="76" ht="15.5" hidden="1" x14ac:dyDescent="0.35"/>
    <row r="77" ht="15.5" hidden="1" x14ac:dyDescent="0.35"/>
    <row r="78" ht="15.5" hidden="1" x14ac:dyDescent="0.35"/>
    <row r="79" ht="15.5" hidden="1" x14ac:dyDescent="0.35"/>
    <row r="80" ht="15.5" hidden="1" x14ac:dyDescent="0.35"/>
    <row r="81" ht="15.5" hidden="1" x14ac:dyDescent="0.35"/>
    <row r="82" ht="15.5" hidden="1" x14ac:dyDescent="0.35"/>
    <row r="83" ht="15.5" hidden="1" x14ac:dyDescent="0.35"/>
    <row r="84" ht="15.5" hidden="1" x14ac:dyDescent="0.35"/>
    <row r="85" ht="15.5" hidden="1" x14ac:dyDescent="0.35"/>
    <row r="86" ht="15.5" hidden="1" x14ac:dyDescent="0.35"/>
    <row r="87" ht="15.5" hidden="1" x14ac:dyDescent="0.35"/>
    <row r="88" ht="15.5" hidden="1" x14ac:dyDescent="0.35"/>
    <row r="89" ht="15.5" hidden="1" x14ac:dyDescent="0.35"/>
    <row r="90" ht="15.5" hidden="1" x14ac:dyDescent="0.35"/>
    <row r="91" ht="15.5" hidden="1" x14ac:dyDescent="0.35"/>
    <row r="92" ht="15.5" hidden="1" x14ac:dyDescent="0.35"/>
    <row r="93" ht="15.5" hidden="1" x14ac:dyDescent="0.35"/>
    <row r="94" ht="15.5" hidden="1" x14ac:dyDescent="0.35"/>
    <row r="95" ht="15.5" hidden="1" x14ac:dyDescent="0.35"/>
    <row r="96" ht="15.5" hidden="1" x14ac:dyDescent="0.35"/>
    <row r="97" ht="15.5" hidden="1" x14ac:dyDescent="0.35"/>
    <row r="98" ht="15.5" hidden="1" x14ac:dyDescent="0.35"/>
    <row r="99" ht="15.5" hidden="1" x14ac:dyDescent="0.35"/>
    <row r="100" ht="15.5" hidden="1" x14ac:dyDescent="0.35"/>
    <row r="101" ht="15.5" hidden="1" x14ac:dyDescent="0.35"/>
    <row r="102" ht="15.5" hidden="1" x14ac:dyDescent="0.35"/>
    <row r="103" ht="15.5" hidden="1" x14ac:dyDescent="0.35"/>
    <row r="104" ht="15.5" hidden="1" x14ac:dyDescent="0.35"/>
    <row r="105" ht="15.5" hidden="1" x14ac:dyDescent="0.35"/>
    <row r="106" ht="15.5" hidden="1" x14ac:dyDescent="0.35"/>
    <row r="107" ht="15.5" hidden="1" x14ac:dyDescent="0.35"/>
    <row r="108" ht="15.5" hidden="1" x14ac:dyDescent="0.35"/>
    <row r="109" ht="15.5" hidden="1" x14ac:dyDescent="0.35"/>
    <row r="110" ht="15.5" hidden="1" x14ac:dyDescent="0.35"/>
    <row r="111" ht="15.5" hidden="1" x14ac:dyDescent="0.35"/>
    <row r="112"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row r="143" ht="15.5" hidden="1" x14ac:dyDescent="0.35"/>
    <row r="144" ht="15.5" hidden="1" x14ac:dyDescent="0.35"/>
    <row r="145" ht="15.5" hidden="1" x14ac:dyDescent="0.35"/>
    <row r="146" ht="15.5" hidden="1" x14ac:dyDescent="0.35"/>
    <row r="147" ht="15.5" hidden="1" x14ac:dyDescent="0.35"/>
    <row r="148" ht="15.5" hidden="1" x14ac:dyDescent="0.35"/>
    <row r="149" ht="15.5" hidden="1" x14ac:dyDescent="0.35"/>
    <row r="150" ht="15.5" hidden="1" x14ac:dyDescent="0.35"/>
    <row r="151" ht="15.5" hidden="1" x14ac:dyDescent="0.35"/>
    <row r="152" ht="15.5" hidden="1" x14ac:dyDescent="0.35"/>
    <row r="153" ht="15.5" hidden="1" x14ac:dyDescent="0.35"/>
  </sheetData>
  <mergeCells count="17">
    <mergeCell ref="A43:F43"/>
    <mergeCell ref="A30:A35"/>
    <mergeCell ref="F30:F35"/>
    <mergeCell ref="A1:F5"/>
    <mergeCell ref="A6:F7"/>
    <mergeCell ref="B35:E35"/>
    <mergeCell ref="A8:F8"/>
    <mergeCell ref="A9:XFD9"/>
    <mergeCell ref="B14:E14"/>
    <mergeCell ref="B19:E19"/>
    <mergeCell ref="B28:E28"/>
    <mergeCell ref="A11:A14"/>
    <mergeCell ref="A16:A19"/>
    <mergeCell ref="A21:A28"/>
    <mergeCell ref="F11:F14"/>
    <mergeCell ref="F16:F19"/>
    <mergeCell ref="F21:F28"/>
  </mergeCells>
  <phoneticPr fontId="30" type="noConversion"/>
  <pageMargins left="0.2" right="0.16944444444444401" top="0.52986111111111101" bottom="0.77986111111111101" header="0.22986111111111099"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E2DE7-3115-421F-B6CD-235A006D0A42}">
  <sheetPr>
    <tabColor theme="3" tint="0.7993408001953185"/>
  </sheetPr>
  <dimension ref="A1:I150"/>
  <sheetViews>
    <sheetView workbookViewId="0">
      <selection sqref="A1:G5"/>
    </sheetView>
  </sheetViews>
  <sheetFormatPr defaultColWidth="0" defaultRowHeight="0" customHeight="1" zeroHeight="1" x14ac:dyDescent="0.25"/>
  <cols>
    <col min="1" max="1" width="14.58203125" style="70" customWidth="1"/>
    <col min="2" max="2" width="52.83203125" style="70" customWidth="1"/>
    <col min="3" max="3" width="14.58203125" style="70" customWidth="1"/>
    <col min="4" max="4" width="22.08203125" style="70" customWidth="1"/>
    <col min="5" max="7" width="14.58203125" style="70" customWidth="1"/>
    <col min="8" max="9" width="0" style="70" hidden="1" customWidth="1"/>
    <col min="10" max="16384" width="9.58203125" style="70" hidden="1"/>
  </cols>
  <sheetData>
    <row r="1" spans="1:7" ht="18.75" customHeight="1" x14ac:dyDescent="0.25">
      <c r="A1" s="256" t="s">
        <v>293</v>
      </c>
      <c r="B1" s="257"/>
      <c r="C1" s="257"/>
      <c r="D1" s="257"/>
      <c r="E1" s="257"/>
      <c r="F1" s="257"/>
      <c r="G1" s="258"/>
    </row>
    <row r="2" spans="1:7" ht="18.75" customHeight="1" x14ac:dyDescent="0.25">
      <c r="A2" s="259"/>
      <c r="B2" s="260"/>
      <c r="C2" s="260"/>
      <c r="D2" s="260"/>
      <c r="E2" s="260"/>
      <c r="F2" s="260"/>
      <c r="G2" s="261"/>
    </row>
    <row r="3" spans="1:7" ht="18.75" customHeight="1" x14ac:dyDescent="0.25">
      <c r="A3" s="259"/>
      <c r="B3" s="260"/>
      <c r="C3" s="260"/>
      <c r="D3" s="260"/>
      <c r="E3" s="260"/>
      <c r="F3" s="260"/>
      <c r="G3" s="261"/>
    </row>
    <row r="4" spans="1:7" ht="18.75" customHeight="1" x14ac:dyDescent="0.25">
      <c r="A4" s="259"/>
      <c r="B4" s="260"/>
      <c r="C4" s="260"/>
      <c r="D4" s="260"/>
      <c r="E4" s="260"/>
      <c r="F4" s="260"/>
      <c r="G4" s="261"/>
    </row>
    <row r="5" spans="1:7" ht="18.75" customHeight="1" x14ac:dyDescent="0.25">
      <c r="A5" s="259"/>
      <c r="B5" s="260"/>
      <c r="C5" s="260"/>
      <c r="D5" s="260"/>
      <c r="E5" s="260"/>
      <c r="F5" s="260"/>
      <c r="G5" s="261"/>
    </row>
    <row r="6" spans="1:7" ht="14.25" customHeight="1" x14ac:dyDescent="0.25">
      <c r="A6" s="262" t="s">
        <v>1524</v>
      </c>
      <c r="B6" s="263"/>
      <c r="C6" s="263"/>
      <c r="D6" s="263"/>
      <c r="E6" s="263"/>
      <c r="F6" s="263"/>
      <c r="G6" s="264"/>
    </row>
    <row r="7" spans="1:7" ht="105" customHeight="1" x14ac:dyDescent="0.25">
      <c r="A7" s="262"/>
      <c r="B7" s="263"/>
      <c r="C7" s="263"/>
      <c r="D7" s="263"/>
      <c r="E7" s="263"/>
      <c r="F7" s="263"/>
      <c r="G7" s="264"/>
    </row>
    <row r="8" spans="1:7" ht="4.5" customHeight="1" x14ac:dyDescent="0.35">
      <c r="A8" s="247"/>
      <c r="B8" s="248"/>
      <c r="C8" s="248"/>
      <c r="D8" s="248"/>
      <c r="E8" s="248"/>
      <c r="F8" s="248"/>
      <c r="G8" s="249"/>
    </row>
    <row r="9" spans="1:7" ht="14.25" customHeight="1" x14ac:dyDescent="0.35">
      <c r="A9" s="71"/>
      <c r="G9" s="72"/>
    </row>
    <row r="10" spans="1:7" ht="18" customHeight="1" x14ac:dyDescent="0.25">
      <c r="A10" s="73" t="s">
        <v>260</v>
      </c>
      <c r="B10" s="73" t="s">
        <v>261</v>
      </c>
      <c r="C10" s="73" t="s">
        <v>262</v>
      </c>
      <c r="D10" s="73" t="s">
        <v>294</v>
      </c>
      <c r="E10" s="73" t="s">
        <v>295</v>
      </c>
      <c r="F10" s="73" t="s">
        <v>264</v>
      </c>
      <c r="G10" s="74" t="s">
        <v>265</v>
      </c>
    </row>
    <row r="11" spans="1:7" ht="20.25" customHeight="1" x14ac:dyDescent="0.25">
      <c r="A11" s="277" t="s">
        <v>296</v>
      </c>
      <c r="B11" s="143" t="s">
        <v>297</v>
      </c>
      <c r="C11" s="119">
        <v>396900</v>
      </c>
      <c r="D11" s="119">
        <f>E11-500</f>
        <v>236292.69</v>
      </c>
      <c r="E11" s="122">
        <f>236792.69</f>
        <v>236792.69</v>
      </c>
      <c r="F11" s="121">
        <v>0.40339458301839198</v>
      </c>
      <c r="G11" s="281" t="s">
        <v>1527</v>
      </c>
    </row>
    <row r="12" spans="1:7" ht="20.25" customHeight="1" x14ac:dyDescent="0.25">
      <c r="A12" s="278"/>
      <c r="B12" s="120" t="s">
        <v>298</v>
      </c>
      <c r="C12" s="145"/>
      <c r="D12" s="145"/>
      <c r="E12" s="118">
        <v>1789.69</v>
      </c>
      <c r="F12" s="266" t="s">
        <v>299</v>
      </c>
      <c r="G12" s="282"/>
    </row>
    <row r="13" spans="1:7" ht="20.25" customHeight="1" x14ac:dyDescent="0.25">
      <c r="A13" s="278"/>
      <c r="B13" s="120" t="s">
        <v>300</v>
      </c>
      <c r="C13" s="145"/>
      <c r="D13" s="145"/>
      <c r="E13" s="118">
        <v>14207.66</v>
      </c>
      <c r="F13" s="267"/>
      <c r="G13" s="282"/>
    </row>
    <row r="14" spans="1:7" ht="20.25" customHeight="1" x14ac:dyDescent="0.25">
      <c r="A14" s="278"/>
      <c r="B14" s="117" t="s">
        <v>301</v>
      </c>
      <c r="C14" s="116">
        <v>425900</v>
      </c>
      <c r="D14" s="116">
        <f>E14-500</f>
        <v>238085.27</v>
      </c>
      <c r="E14" s="115">
        <f>238585.27</f>
        <v>238585.27</v>
      </c>
      <c r="F14" s="114">
        <v>0.44</v>
      </c>
      <c r="G14" s="282"/>
    </row>
    <row r="15" spans="1:7" ht="20.25" customHeight="1" x14ac:dyDescent="0.25">
      <c r="A15" s="278"/>
      <c r="B15" s="125" t="s">
        <v>298</v>
      </c>
      <c r="C15" s="144"/>
      <c r="D15" s="144"/>
      <c r="E15" s="124">
        <v>1120.51000000001</v>
      </c>
      <c r="F15" s="268" t="s">
        <v>299</v>
      </c>
      <c r="G15" s="282"/>
    </row>
    <row r="16" spans="1:7" ht="20.25" customHeight="1" x14ac:dyDescent="0.25">
      <c r="A16" s="278"/>
      <c r="B16" s="125" t="s">
        <v>302</v>
      </c>
      <c r="C16" s="144"/>
      <c r="D16" s="144"/>
      <c r="E16" s="124">
        <v>14453.09</v>
      </c>
      <c r="F16" s="269"/>
      <c r="G16" s="282"/>
    </row>
    <row r="17" spans="1:7" ht="20.25" customHeight="1" x14ac:dyDescent="0.25">
      <c r="A17" s="278"/>
      <c r="B17" s="125" t="s">
        <v>300</v>
      </c>
      <c r="C17" s="144"/>
      <c r="D17" s="144"/>
      <c r="E17" s="124">
        <v>13336.24</v>
      </c>
      <c r="F17" s="270"/>
      <c r="G17" s="282"/>
    </row>
    <row r="18" spans="1:7" ht="20.25" customHeight="1" x14ac:dyDescent="0.25">
      <c r="A18" s="278"/>
      <c r="B18" s="143" t="s">
        <v>303</v>
      </c>
      <c r="C18" s="119">
        <v>425900</v>
      </c>
      <c r="D18" s="119">
        <f>E18-500</f>
        <v>243549.68</v>
      </c>
      <c r="E18" s="122">
        <f>244049.68</f>
        <v>244049.68</v>
      </c>
      <c r="F18" s="121">
        <v>0.42699999999999999</v>
      </c>
      <c r="G18" s="282"/>
    </row>
    <row r="19" spans="1:7" ht="20.25" customHeight="1" x14ac:dyDescent="0.25">
      <c r="A19" s="278"/>
      <c r="B19" s="120" t="s">
        <v>298</v>
      </c>
      <c r="C19" s="145"/>
      <c r="D19" s="145"/>
      <c r="E19" s="118">
        <v>1146.1600000000001</v>
      </c>
      <c r="F19" s="266" t="s">
        <v>299</v>
      </c>
      <c r="G19" s="282"/>
    </row>
    <row r="20" spans="1:7" ht="20.25" customHeight="1" x14ac:dyDescent="0.25">
      <c r="A20" s="278"/>
      <c r="B20" s="120" t="s">
        <v>302</v>
      </c>
      <c r="C20" s="145"/>
      <c r="D20" s="145"/>
      <c r="E20" s="118">
        <v>14784.11</v>
      </c>
      <c r="F20" s="271"/>
      <c r="G20" s="282"/>
    </row>
    <row r="21" spans="1:7" ht="20.25" customHeight="1" x14ac:dyDescent="0.25">
      <c r="A21" s="278"/>
      <c r="B21" s="120" t="s">
        <v>300</v>
      </c>
      <c r="C21" s="145"/>
      <c r="D21" s="145"/>
      <c r="E21" s="118">
        <v>13656.82</v>
      </c>
      <c r="F21" s="267"/>
      <c r="G21" s="282"/>
    </row>
    <row r="22" spans="1:7" ht="20.25" customHeight="1" x14ac:dyDescent="0.25">
      <c r="A22" s="278"/>
      <c r="B22" s="117" t="s">
        <v>304</v>
      </c>
      <c r="C22" s="116">
        <v>474900</v>
      </c>
      <c r="D22" s="116">
        <f>E22-500</f>
        <v>267730.17</v>
      </c>
      <c r="E22" s="115">
        <f>268230.17</f>
        <v>268230.17</v>
      </c>
      <c r="F22" s="114">
        <v>0.435</v>
      </c>
      <c r="G22" s="282"/>
    </row>
    <row r="23" spans="1:7" ht="20.25" customHeight="1" x14ac:dyDescent="0.25">
      <c r="A23" s="278"/>
      <c r="B23" s="125" t="s">
        <v>298</v>
      </c>
      <c r="C23" s="144"/>
      <c r="D23" s="144"/>
      <c r="E23" s="124">
        <v>1129.75</v>
      </c>
      <c r="F23" s="268" t="s">
        <v>299</v>
      </c>
      <c r="G23" s="282"/>
    </row>
    <row r="24" spans="1:7" ht="20.25" customHeight="1" x14ac:dyDescent="0.25">
      <c r="A24" s="278"/>
      <c r="B24" s="125" t="s">
        <v>300</v>
      </c>
      <c r="C24" s="144"/>
      <c r="D24" s="144"/>
      <c r="E24" s="124">
        <v>13425.41</v>
      </c>
      <c r="F24" s="267"/>
      <c r="G24" s="282"/>
    </row>
    <row r="25" spans="1:7" ht="20" customHeight="1" x14ac:dyDescent="0.25">
      <c r="A25" s="278"/>
      <c r="B25" s="75" t="s">
        <v>305</v>
      </c>
      <c r="C25" s="75" t="s">
        <v>306</v>
      </c>
      <c r="D25" s="76" t="s">
        <v>307</v>
      </c>
      <c r="E25" s="77" t="s">
        <v>308</v>
      </c>
      <c r="F25" s="77" t="s">
        <v>309</v>
      </c>
      <c r="G25" s="282"/>
    </row>
    <row r="26" spans="1:7" ht="20" customHeight="1" x14ac:dyDescent="0.25">
      <c r="A26" s="278"/>
      <c r="B26" s="272" t="s">
        <v>310</v>
      </c>
      <c r="C26" s="265" t="s">
        <v>311</v>
      </c>
      <c r="D26" s="78">
        <v>12</v>
      </c>
      <c r="E26" s="79" t="s">
        <v>312</v>
      </c>
      <c r="F26" s="80">
        <v>0</v>
      </c>
      <c r="G26" s="282"/>
    </row>
    <row r="27" spans="1:7" ht="20" customHeight="1" x14ac:dyDescent="0.25">
      <c r="A27" s="278"/>
      <c r="B27" s="273"/>
      <c r="C27" s="265"/>
      <c r="D27" s="78">
        <v>24</v>
      </c>
      <c r="E27" s="79" t="s">
        <v>313</v>
      </c>
      <c r="F27" s="80">
        <v>0.02</v>
      </c>
      <c r="G27" s="282"/>
    </row>
    <row r="28" spans="1:7" ht="20" customHeight="1" x14ac:dyDescent="0.25">
      <c r="A28" s="278"/>
      <c r="B28" s="273"/>
      <c r="C28" s="265"/>
      <c r="D28" s="78">
        <v>36</v>
      </c>
      <c r="E28" s="79">
        <v>0</v>
      </c>
      <c r="F28" s="80">
        <f>1.99%*3</f>
        <v>5.9700000000000003E-2</v>
      </c>
      <c r="G28" s="282"/>
    </row>
    <row r="29" spans="1:7" ht="20" customHeight="1" x14ac:dyDescent="0.25">
      <c r="A29" s="278"/>
      <c r="B29" s="273"/>
      <c r="C29" s="265"/>
      <c r="D29" s="78">
        <v>48</v>
      </c>
      <c r="E29" s="79">
        <v>0</v>
      </c>
      <c r="F29" s="80">
        <f>1.99%*4</f>
        <v>7.9600000000000004E-2</v>
      </c>
      <c r="G29" s="282"/>
    </row>
    <row r="30" spans="1:7" ht="20" customHeight="1" x14ac:dyDescent="0.25">
      <c r="A30" s="278"/>
      <c r="B30" s="274"/>
      <c r="C30" s="265"/>
      <c r="D30" s="78">
        <v>60</v>
      </c>
      <c r="E30" s="79">
        <v>0</v>
      </c>
      <c r="F30" s="80">
        <f>1.99%*5</f>
        <v>9.9500000000000005E-2</v>
      </c>
      <c r="G30" s="282"/>
    </row>
    <row r="31" spans="1:7" ht="345.5" customHeight="1" x14ac:dyDescent="0.25">
      <c r="A31" s="278"/>
      <c r="B31" s="250" t="s">
        <v>1525</v>
      </c>
      <c r="C31" s="254"/>
      <c r="D31" s="254"/>
      <c r="E31" s="254"/>
      <c r="F31" s="254"/>
      <c r="G31" s="283"/>
    </row>
    <row r="32" spans="1:7" ht="18" customHeight="1" x14ac:dyDescent="0.25">
      <c r="A32" s="81" t="s">
        <v>260</v>
      </c>
      <c r="B32" s="73" t="s">
        <v>261</v>
      </c>
      <c r="C32" s="73" t="s">
        <v>262</v>
      </c>
      <c r="D32" s="73" t="s">
        <v>294</v>
      </c>
      <c r="E32" s="73" t="s">
        <v>263</v>
      </c>
      <c r="F32" s="73" t="s">
        <v>264</v>
      </c>
      <c r="G32" s="74" t="s">
        <v>265</v>
      </c>
    </row>
    <row r="33" spans="1:7" ht="20.25" customHeight="1" x14ac:dyDescent="0.25">
      <c r="A33" s="279" t="s">
        <v>314</v>
      </c>
      <c r="B33" s="139" t="s">
        <v>315</v>
      </c>
      <c r="C33" s="138">
        <v>416900</v>
      </c>
      <c r="D33" s="138">
        <f>E33-500</f>
        <v>248539.46</v>
      </c>
      <c r="E33" s="137">
        <v>249039.46</v>
      </c>
      <c r="F33" s="136">
        <f>1-E33/C33</f>
        <v>0.4026398177020869</v>
      </c>
      <c r="G33" s="255" t="s">
        <v>1527</v>
      </c>
    </row>
    <row r="34" spans="1:7" ht="20.25" customHeight="1" x14ac:dyDescent="0.25">
      <c r="A34" s="279"/>
      <c r="B34" s="135" t="s">
        <v>1523</v>
      </c>
      <c r="C34" s="138"/>
      <c r="D34" s="138"/>
      <c r="E34" s="133">
        <v>2012.9029000000155</v>
      </c>
      <c r="F34" s="136"/>
      <c r="G34" s="255"/>
    </row>
    <row r="35" spans="1:7" s="69" customFormat="1" ht="20.25" customHeight="1" x14ac:dyDescent="0.25">
      <c r="A35" s="279"/>
      <c r="B35" s="135" t="s">
        <v>316</v>
      </c>
      <c r="C35" s="134"/>
      <c r="D35" s="134"/>
      <c r="E35" s="133">
        <v>2986.8160000000789</v>
      </c>
      <c r="F35" s="142"/>
      <c r="G35" s="255"/>
    </row>
    <row r="36" spans="1:7" ht="20.25" customHeight="1" x14ac:dyDescent="0.25">
      <c r="A36" s="279"/>
      <c r="B36" s="132" t="s">
        <v>317</v>
      </c>
      <c r="C36" s="129">
        <v>446900</v>
      </c>
      <c r="D36" s="129">
        <f>E36-500</f>
        <v>277084.74</v>
      </c>
      <c r="E36" s="131">
        <v>277584.74</v>
      </c>
      <c r="F36" s="127">
        <f>1-E36/C36</f>
        <v>0.37886609979861263</v>
      </c>
      <c r="G36" s="255"/>
    </row>
    <row r="37" spans="1:7" ht="20.25" customHeight="1" x14ac:dyDescent="0.25">
      <c r="A37" s="279"/>
      <c r="B37" s="130" t="s">
        <v>1522</v>
      </c>
      <c r="C37" s="129"/>
      <c r="D37" s="129"/>
      <c r="E37" s="128">
        <v>2007.795299999998</v>
      </c>
      <c r="F37" s="127"/>
      <c r="G37" s="255"/>
    </row>
    <row r="38" spans="1:7" s="69" customFormat="1" ht="20.25" customHeight="1" x14ac:dyDescent="0.25">
      <c r="A38" s="279"/>
      <c r="B38" s="130" t="s">
        <v>316</v>
      </c>
      <c r="C38" s="141"/>
      <c r="D38" s="141"/>
      <c r="E38" s="128">
        <v>3105.6694000000134</v>
      </c>
      <c r="F38" s="140"/>
      <c r="G38" s="255"/>
    </row>
    <row r="39" spans="1:7" ht="20.25" customHeight="1" x14ac:dyDescent="0.25">
      <c r="A39" s="279"/>
      <c r="B39" s="139" t="s">
        <v>318</v>
      </c>
      <c r="C39" s="138">
        <v>466900</v>
      </c>
      <c r="D39" s="138">
        <f>E39-500</f>
        <v>296070.48</v>
      </c>
      <c r="E39" s="137">
        <v>296570.48</v>
      </c>
      <c r="F39" s="136">
        <f>1-E39/C39</f>
        <v>0.36480942385949888</v>
      </c>
      <c r="G39" s="255"/>
    </row>
    <row r="40" spans="1:7" ht="20.25" customHeight="1" x14ac:dyDescent="0.25">
      <c r="A40" s="279"/>
      <c r="B40" s="135" t="s">
        <v>1523</v>
      </c>
      <c r="C40" s="138"/>
      <c r="D40" s="138"/>
      <c r="E40" s="133">
        <v>1990.0542999999598</v>
      </c>
      <c r="F40" s="146"/>
      <c r="G40" s="255"/>
    </row>
    <row r="41" spans="1:7" s="69" customFormat="1" ht="20.25" customHeight="1" x14ac:dyDescent="0.25">
      <c r="A41" s="279"/>
      <c r="B41" s="135" t="s">
        <v>316</v>
      </c>
      <c r="C41" s="134"/>
      <c r="D41" s="134"/>
      <c r="E41" s="133">
        <v>1905.4285999999847</v>
      </c>
      <c r="F41" s="266" t="s">
        <v>319</v>
      </c>
      <c r="G41" s="255"/>
    </row>
    <row r="42" spans="1:7" s="69" customFormat="1" ht="20.25" customHeight="1" x14ac:dyDescent="0.25">
      <c r="A42" s="279"/>
      <c r="B42" s="135" t="s">
        <v>320</v>
      </c>
      <c r="C42" s="134"/>
      <c r="D42" s="134"/>
      <c r="E42" s="133">
        <v>4446.46000000002</v>
      </c>
      <c r="F42" s="271"/>
      <c r="G42" s="255"/>
    </row>
    <row r="43" spans="1:7" s="69" customFormat="1" ht="20.25" customHeight="1" x14ac:dyDescent="0.25">
      <c r="A43" s="279"/>
      <c r="B43" s="135" t="s">
        <v>321</v>
      </c>
      <c r="C43" s="134"/>
      <c r="D43" s="134"/>
      <c r="E43" s="133">
        <v>5812.7878000000492</v>
      </c>
      <c r="F43" s="267"/>
      <c r="G43" s="255"/>
    </row>
    <row r="44" spans="1:7" ht="20.25" customHeight="1" x14ac:dyDescent="0.25">
      <c r="A44" s="279"/>
      <c r="B44" s="132" t="s">
        <v>322</v>
      </c>
      <c r="C44" s="129">
        <v>496900</v>
      </c>
      <c r="D44" s="129">
        <f>E44-500</f>
        <v>324548.58</v>
      </c>
      <c r="E44" s="131">
        <v>325048.58</v>
      </c>
      <c r="F44" s="127">
        <f>1-E44/C44</f>
        <v>0.34584709197021535</v>
      </c>
      <c r="G44" s="255"/>
    </row>
    <row r="45" spans="1:7" ht="20.25" customHeight="1" x14ac:dyDescent="0.25">
      <c r="A45" s="279"/>
      <c r="B45" s="130" t="s">
        <v>1522</v>
      </c>
      <c r="C45" s="129"/>
      <c r="D45" s="129"/>
      <c r="E45" s="128">
        <v>1994.0997000000789</v>
      </c>
      <c r="F45" s="127"/>
      <c r="G45" s="255"/>
    </row>
    <row r="46" spans="1:7" ht="20.25" customHeight="1" x14ac:dyDescent="0.25">
      <c r="A46" s="279"/>
      <c r="B46" s="75" t="s">
        <v>323</v>
      </c>
      <c r="C46" s="77" t="s">
        <v>324</v>
      </c>
      <c r="D46" s="76" t="s">
        <v>307</v>
      </c>
      <c r="E46" s="77" t="s">
        <v>308</v>
      </c>
      <c r="F46" s="77" t="s">
        <v>309</v>
      </c>
      <c r="G46" s="255"/>
    </row>
    <row r="47" spans="1:7" ht="17" customHeight="1" x14ac:dyDescent="0.25">
      <c r="A47" s="279"/>
      <c r="B47" s="272" t="s">
        <v>1521</v>
      </c>
      <c r="C47" s="265" t="s">
        <v>1520</v>
      </c>
      <c r="D47" s="78">
        <v>12</v>
      </c>
      <c r="E47" s="79">
        <v>0</v>
      </c>
      <c r="F47" s="80">
        <v>0</v>
      </c>
      <c r="G47" s="255"/>
    </row>
    <row r="48" spans="1:7" ht="15" customHeight="1" x14ac:dyDescent="0.25">
      <c r="A48" s="279"/>
      <c r="B48" s="273"/>
      <c r="C48" s="265"/>
      <c r="D48" s="78">
        <v>24</v>
      </c>
      <c r="E48" s="79">
        <v>0.5</v>
      </c>
      <c r="F48" s="80">
        <v>0</v>
      </c>
      <c r="G48" s="255"/>
    </row>
    <row r="49" spans="1:7" ht="15" customHeight="1" x14ac:dyDescent="0.25">
      <c r="A49" s="279"/>
      <c r="B49" s="273"/>
      <c r="C49" s="265"/>
      <c r="D49" s="78">
        <v>36</v>
      </c>
      <c r="E49" s="79">
        <v>0.3</v>
      </c>
      <c r="F49" s="80">
        <v>0.03</v>
      </c>
      <c r="G49" s="255"/>
    </row>
    <row r="50" spans="1:7" ht="16" customHeight="1" x14ac:dyDescent="0.25">
      <c r="A50" s="279"/>
      <c r="B50" s="273"/>
      <c r="C50" s="265"/>
      <c r="D50" s="78">
        <v>36</v>
      </c>
      <c r="E50" s="79">
        <v>0</v>
      </c>
      <c r="F50" s="80">
        <v>5.9700000000000003E-2</v>
      </c>
      <c r="G50" s="255"/>
    </row>
    <row r="51" spans="1:7" ht="16" customHeight="1" x14ac:dyDescent="0.25">
      <c r="A51" s="279"/>
      <c r="B51" s="273"/>
      <c r="C51" s="265"/>
      <c r="D51" s="78">
        <v>48</v>
      </c>
      <c r="E51" s="79">
        <v>0</v>
      </c>
      <c r="F51" s="80">
        <f>1.99%*4</f>
        <v>7.9600000000000004E-2</v>
      </c>
      <c r="G51" s="255"/>
    </row>
    <row r="52" spans="1:7" ht="18" customHeight="1" x14ac:dyDescent="0.25">
      <c r="A52" s="279"/>
      <c r="B52" s="274"/>
      <c r="C52" s="265"/>
      <c r="D52" s="78">
        <v>60</v>
      </c>
      <c r="E52" s="79">
        <v>0</v>
      </c>
      <c r="F52" s="80">
        <f>1.99%*5</f>
        <v>9.9500000000000005E-2</v>
      </c>
      <c r="G52" s="255"/>
    </row>
    <row r="53" spans="1:7" ht="409" customHeight="1" x14ac:dyDescent="0.25">
      <c r="A53" s="280"/>
      <c r="B53" s="250" t="s">
        <v>1519</v>
      </c>
      <c r="C53" s="251"/>
      <c r="D53" s="251"/>
      <c r="E53" s="251"/>
      <c r="F53" s="251"/>
      <c r="G53" s="284"/>
    </row>
    <row r="54" spans="1:7" ht="18" customHeight="1" x14ac:dyDescent="0.25">
      <c r="A54" s="81" t="s">
        <v>260</v>
      </c>
      <c r="B54" s="73" t="s">
        <v>261</v>
      </c>
      <c r="C54" s="73" t="s">
        <v>262</v>
      </c>
      <c r="D54" s="73" t="s">
        <v>294</v>
      </c>
      <c r="E54" s="73" t="s">
        <v>295</v>
      </c>
      <c r="F54" s="73" t="s">
        <v>264</v>
      </c>
      <c r="G54" s="74" t="s">
        <v>265</v>
      </c>
    </row>
    <row r="55" spans="1:7" ht="20.25" customHeight="1" x14ac:dyDescent="0.25">
      <c r="A55" s="279" t="s">
        <v>325</v>
      </c>
      <c r="B55" s="123" t="s">
        <v>326</v>
      </c>
      <c r="C55" s="119">
        <v>406900</v>
      </c>
      <c r="D55" s="119">
        <f>E55+3000-500</f>
        <v>251740.33</v>
      </c>
      <c r="E55" s="122">
        <f>252240.33-3000</f>
        <v>249240.33</v>
      </c>
      <c r="F55" s="121">
        <v>0.38009999999999999</v>
      </c>
      <c r="G55" s="255" t="s">
        <v>1528</v>
      </c>
    </row>
    <row r="56" spans="1:7" ht="20.25" customHeight="1" x14ac:dyDescent="0.25">
      <c r="A56" s="279"/>
      <c r="B56" s="120" t="s">
        <v>298</v>
      </c>
      <c r="C56" s="119"/>
      <c r="D56" s="119"/>
      <c r="E56" s="118">
        <v>1239.81545610174</v>
      </c>
      <c r="F56" s="121"/>
      <c r="G56" s="255"/>
    </row>
    <row r="57" spans="1:7" ht="20.25" customHeight="1" x14ac:dyDescent="0.25">
      <c r="A57" s="279"/>
      <c r="B57" s="126" t="s">
        <v>327</v>
      </c>
      <c r="C57" s="116">
        <v>450900</v>
      </c>
      <c r="D57" s="116">
        <f>E57+3000-500</f>
        <v>260767.79</v>
      </c>
      <c r="E57" s="115">
        <f>261267.79-3000</f>
        <v>258267.79</v>
      </c>
      <c r="F57" s="114">
        <v>0.42059999999999997</v>
      </c>
      <c r="G57" s="255"/>
    </row>
    <row r="58" spans="1:7" ht="20.25" customHeight="1" x14ac:dyDescent="0.25">
      <c r="A58" s="279"/>
      <c r="B58" s="125" t="s">
        <v>298</v>
      </c>
      <c r="C58" s="116"/>
      <c r="D58" s="116"/>
      <c r="E58" s="124">
        <v>1158.87290792669</v>
      </c>
      <c r="F58" s="268" t="s">
        <v>299</v>
      </c>
      <c r="G58" s="255"/>
    </row>
    <row r="59" spans="1:7" ht="20.25" customHeight="1" x14ac:dyDescent="0.25">
      <c r="A59" s="279"/>
      <c r="B59" s="125" t="s">
        <v>302</v>
      </c>
      <c r="C59" s="116"/>
      <c r="D59" s="116"/>
      <c r="E59" s="124">
        <v>11472.8287954111</v>
      </c>
      <c r="F59" s="271"/>
      <c r="G59" s="255"/>
    </row>
    <row r="60" spans="1:7" ht="20.25" customHeight="1" x14ac:dyDescent="0.25">
      <c r="A60" s="279"/>
      <c r="B60" s="125" t="s">
        <v>328</v>
      </c>
      <c r="C60" s="116"/>
      <c r="D60" s="116"/>
      <c r="E60" s="124">
        <v>12631.705851491401</v>
      </c>
      <c r="F60" s="267"/>
      <c r="G60" s="255"/>
    </row>
    <row r="61" spans="1:7" ht="20.25" customHeight="1" x14ac:dyDescent="0.25">
      <c r="A61" s="279"/>
      <c r="B61" s="123" t="s">
        <v>329</v>
      </c>
      <c r="C61" s="119">
        <v>505900</v>
      </c>
      <c r="D61" s="119">
        <f>E61+3000-500</f>
        <v>293161.77</v>
      </c>
      <c r="E61" s="122">
        <f>293661.77-3000</f>
        <v>290661.77</v>
      </c>
      <c r="F61" s="121">
        <v>0.41949999999999998</v>
      </c>
      <c r="G61" s="255"/>
    </row>
    <row r="62" spans="1:7" ht="20.25" customHeight="1" x14ac:dyDescent="0.25">
      <c r="A62" s="280"/>
      <c r="B62" s="120" t="s">
        <v>298</v>
      </c>
      <c r="C62" s="119"/>
      <c r="D62" s="119"/>
      <c r="E62" s="118">
        <v>1160.9483362866699</v>
      </c>
      <c r="F62" s="266" t="s">
        <v>299</v>
      </c>
      <c r="G62" s="284"/>
    </row>
    <row r="63" spans="1:7" ht="20.25" customHeight="1" x14ac:dyDescent="0.25">
      <c r="A63" s="280"/>
      <c r="B63" s="120" t="s">
        <v>328</v>
      </c>
      <c r="C63" s="119"/>
      <c r="D63" s="119"/>
      <c r="E63" s="118">
        <v>12654.3290771272</v>
      </c>
      <c r="F63" s="267"/>
      <c r="G63" s="284"/>
    </row>
    <row r="64" spans="1:7" ht="20.25" customHeight="1" x14ac:dyDescent="0.25">
      <c r="A64" s="280"/>
      <c r="B64" s="117" t="s">
        <v>330</v>
      </c>
      <c r="C64" s="116">
        <v>499900</v>
      </c>
      <c r="D64" s="116">
        <f>E64+3000-500</f>
        <v>306043.90000000002</v>
      </c>
      <c r="E64" s="115">
        <f>306543.9-3000</f>
        <v>303543.90000000002</v>
      </c>
      <c r="F64" s="114">
        <v>0.38679999999999998</v>
      </c>
      <c r="G64" s="284"/>
    </row>
    <row r="65" spans="1:7" ht="20.25" customHeight="1" x14ac:dyDescent="0.25">
      <c r="A65" s="280"/>
      <c r="B65" s="117" t="s">
        <v>331</v>
      </c>
      <c r="C65" s="116">
        <v>539900</v>
      </c>
      <c r="D65" s="116">
        <f>E65+3000-500</f>
        <v>330572.28999999998</v>
      </c>
      <c r="E65" s="115">
        <f>331072.29-3000</f>
        <v>328072.28999999998</v>
      </c>
      <c r="F65" s="114">
        <v>0.38679999999999998</v>
      </c>
      <c r="G65" s="284"/>
    </row>
    <row r="66" spans="1:7" ht="20.25" customHeight="1" x14ac:dyDescent="0.25">
      <c r="A66" s="280"/>
      <c r="B66" s="117" t="s">
        <v>332</v>
      </c>
      <c r="C66" s="116">
        <v>613900</v>
      </c>
      <c r="D66" s="116">
        <f>E66+3000-500</f>
        <v>373227.44</v>
      </c>
      <c r="E66" s="115">
        <f>373727.44-3000</f>
        <v>370727.44</v>
      </c>
      <c r="F66" s="114">
        <v>0.39119999999999999</v>
      </c>
      <c r="G66" s="284"/>
    </row>
    <row r="67" spans="1:7" ht="20" customHeight="1" x14ac:dyDescent="0.25">
      <c r="A67" s="280"/>
      <c r="B67" s="75" t="s">
        <v>333</v>
      </c>
      <c r="C67" s="77" t="s">
        <v>324</v>
      </c>
      <c r="D67" s="76" t="s">
        <v>307</v>
      </c>
      <c r="E67" s="77" t="s">
        <v>308</v>
      </c>
      <c r="F67" s="77" t="s">
        <v>309</v>
      </c>
      <c r="G67" s="284"/>
    </row>
    <row r="68" spans="1:7" ht="20" customHeight="1" x14ac:dyDescent="0.25">
      <c r="A68" s="280"/>
      <c r="B68" s="272" t="s">
        <v>310</v>
      </c>
      <c r="C68" s="265" t="s">
        <v>311</v>
      </c>
      <c r="D68" s="78">
        <v>12</v>
      </c>
      <c r="E68" s="79" t="s">
        <v>312</v>
      </c>
      <c r="F68" s="80">
        <v>0</v>
      </c>
      <c r="G68" s="284"/>
    </row>
    <row r="69" spans="1:7" ht="20" customHeight="1" x14ac:dyDescent="0.25">
      <c r="A69" s="280"/>
      <c r="B69" s="273"/>
      <c r="C69" s="265"/>
      <c r="D69" s="78">
        <v>24</v>
      </c>
      <c r="E69" s="79" t="s">
        <v>313</v>
      </c>
      <c r="F69" s="80">
        <v>0.02</v>
      </c>
      <c r="G69" s="284"/>
    </row>
    <row r="70" spans="1:7" ht="20" customHeight="1" x14ac:dyDescent="0.25">
      <c r="A70" s="280"/>
      <c r="B70" s="273"/>
      <c r="C70" s="265"/>
      <c r="D70" s="78">
        <v>36</v>
      </c>
      <c r="E70" s="79">
        <v>0</v>
      </c>
      <c r="F70" s="80">
        <f>1.99%*3</f>
        <v>5.9700000000000003E-2</v>
      </c>
      <c r="G70" s="284"/>
    </row>
    <row r="71" spans="1:7" ht="20" customHeight="1" x14ac:dyDescent="0.25">
      <c r="A71" s="280"/>
      <c r="B71" s="273"/>
      <c r="C71" s="265"/>
      <c r="D71" s="78">
        <v>48</v>
      </c>
      <c r="E71" s="79">
        <v>0</v>
      </c>
      <c r="F71" s="80">
        <f>1.99%*4</f>
        <v>7.9600000000000004E-2</v>
      </c>
      <c r="G71" s="284"/>
    </row>
    <row r="72" spans="1:7" ht="20" customHeight="1" x14ac:dyDescent="0.25">
      <c r="A72" s="280"/>
      <c r="B72" s="274"/>
      <c r="C72" s="265"/>
      <c r="D72" s="78">
        <v>60</v>
      </c>
      <c r="E72" s="79">
        <v>0</v>
      </c>
      <c r="F72" s="80">
        <f>1.99%*5</f>
        <v>9.9500000000000005E-2</v>
      </c>
      <c r="G72" s="284"/>
    </row>
    <row r="73" spans="1:7" ht="394" customHeight="1" x14ac:dyDescent="0.25">
      <c r="A73" s="280"/>
      <c r="B73" s="250" t="s">
        <v>1526</v>
      </c>
      <c r="C73" s="251"/>
      <c r="D73" s="251"/>
      <c r="E73" s="251"/>
      <c r="F73" s="251"/>
      <c r="G73" s="284"/>
    </row>
    <row r="74" spans="1:7" ht="18" customHeight="1" x14ac:dyDescent="0.25">
      <c r="A74" s="81" t="s">
        <v>260</v>
      </c>
      <c r="B74" s="73" t="s">
        <v>261</v>
      </c>
      <c r="C74" s="73" t="s">
        <v>262</v>
      </c>
      <c r="D74" s="73" t="s">
        <v>294</v>
      </c>
      <c r="E74" s="73" t="s">
        <v>263</v>
      </c>
      <c r="F74" s="73" t="s">
        <v>264</v>
      </c>
      <c r="G74" s="74" t="s">
        <v>265</v>
      </c>
    </row>
    <row r="75" spans="1:7" ht="20.25" customHeight="1" x14ac:dyDescent="0.25">
      <c r="A75" s="279" t="s">
        <v>334</v>
      </c>
      <c r="B75" s="82" t="s">
        <v>335</v>
      </c>
      <c r="C75" s="83">
        <v>306900</v>
      </c>
      <c r="D75" s="83">
        <f>E75-500</f>
        <v>192413.17</v>
      </c>
      <c r="E75" s="84">
        <v>192913.17</v>
      </c>
      <c r="F75" s="85">
        <f>1-E75/C75</f>
        <v>0.37141358748778097</v>
      </c>
      <c r="G75" s="255" t="s">
        <v>1528</v>
      </c>
    </row>
    <row r="76" spans="1:7" ht="20.25" customHeight="1" x14ac:dyDescent="0.25">
      <c r="A76" s="279"/>
      <c r="B76" s="82" t="s">
        <v>336</v>
      </c>
      <c r="C76" s="83">
        <v>339800</v>
      </c>
      <c r="D76" s="83">
        <f>E76-500</f>
        <v>209599.61</v>
      </c>
      <c r="E76" s="84">
        <v>210099.61</v>
      </c>
      <c r="F76" s="85">
        <f>1-E76/C76</f>
        <v>0.38169626250735733</v>
      </c>
      <c r="G76" s="255"/>
    </row>
    <row r="77" spans="1:7" ht="20.25" customHeight="1" x14ac:dyDescent="0.25">
      <c r="A77" s="279"/>
      <c r="B77" s="82" t="s">
        <v>337</v>
      </c>
      <c r="C77" s="83">
        <v>339800</v>
      </c>
      <c r="D77" s="83">
        <f>E77-500</f>
        <v>209599.61</v>
      </c>
      <c r="E77" s="84">
        <v>210099.61</v>
      </c>
      <c r="F77" s="85">
        <f>1-E77/C77</f>
        <v>0.38169626250735733</v>
      </c>
      <c r="G77" s="255"/>
    </row>
    <row r="78" spans="1:7" ht="20.25" customHeight="1" x14ac:dyDescent="0.25">
      <c r="A78" s="279"/>
      <c r="B78" s="82" t="s">
        <v>338</v>
      </c>
      <c r="C78" s="83">
        <v>384900</v>
      </c>
      <c r="D78" s="83">
        <f>E78-500</f>
        <v>238320.74</v>
      </c>
      <c r="E78" s="84">
        <v>238820.74</v>
      </c>
      <c r="F78" s="85">
        <f>1-E78/C78</f>
        <v>0.37952522733177452</v>
      </c>
      <c r="G78" s="255"/>
    </row>
    <row r="79" spans="1:7" ht="20" customHeight="1" x14ac:dyDescent="0.25">
      <c r="A79" s="279"/>
      <c r="B79" s="75" t="s">
        <v>339</v>
      </c>
      <c r="C79" s="77" t="s">
        <v>324</v>
      </c>
      <c r="D79" s="76" t="s">
        <v>307</v>
      </c>
      <c r="E79" s="77" t="s">
        <v>308</v>
      </c>
      <c r="F79" s="77" t="s">
        <v>309</v>
      </c>
      <c r="G79" s="255"/>
    </row>
    <row r="80" spans="1:7" ht="20" customHeight="1" x14ac:dyDescent="0.25">
      <c r="A80" s="279"/>
      <c r="B80" s="272" t="s">
        <v>310</v>
      </c>
      <c r="C80" s="265" t="s">
        <v>311</v>
      </c>
      <c r="D80" s="78">
        <v>12</v>
      </c>
      <c r="E80" s="79" t="s">
        <v>312</v>
      </c>
      <c r="F80" s="80">
        <v>0</v>
      </c>
      <c r="G80" s="255"/>
    </row>
    <row r="81" spans="1:7" ht="20" customHeight="1" x14ac:dyDescent="0.25">
      <c r="A81" s="279"/>
      <c r="B81" s="273"/>
      <c r="C81" s="265"/>
      <c r="D81" s="78">
        <v>24</v>
      </c>
      <c r="E81" s="79" t="s">
        <v>313</v>
      </c>
      <c r="F81" s="80">
        <v>0.02</v>
      </c>
      <c r="G81" s="255"/>
    </row>
    <row r="82" spans="1:7" ht="20" customHeight="1" x14ac:dyDescent="0.25">
      <c r="A82" s="279"/>
      <c r="B82" s="273"/>
      <c r="C82" s="265"/>
      <c r="D82" s="78">
        <v>36</v>
      </c>
      <c r="E82" s="79">
        <v>0</v>
      </c>
      <c r="F82" s="80">
        <f>1.99%*3</f>
        <v>5.9700000000000003E-2</v>
      </c>
      <c r="G82" s="255"/>
    </row>
    <row r="83" spans="1:7" ht="20" customHeight="1" x14ac:dyDescent="0.25">
      <c r="A83" s="279"/>
      <c r="B83" s="273"/>
      <c r="C83" s="265"/>
      <c r="D83" s="78">
        <v>48</v>
      </c>
      <c r="E83" s="79">
        <v>0</v>
      </c>
      <c r="F83" s="80">
        <f>1.99%*4</f>
        <v>7.9600000000000004E-2</v>
      </c>
      <c r="G83" s="255"/>
    </row>
    <row r="84" spans="1:7" ht="20" customHeight="1" x14ac:dyDescent="0.25">
      <c r="A84" s="279"/>
      <c r="B84" s="274"/>
      <c r="C84" s="265"/>
      <c r="D84" s="78">
        <v>60</v>
      </c>
      <c r="E84" s="79">
        <v>0</v>
      </c>
      <c r="F84" s="80">
        <f>1.99%*5</f>
        <v>9.9500000000000005E-2</v>
      </c>
      <c r="G84" s="255"/>
    </row>
    <row r="85" spans="1:7" ht="58.5" customHeight="1" x14ac:dyDescent="0.25">
      <c r="A85" s="279"/>
      <c r="B85" s="252" t="s">
        <v>340</v>
      </c>
      <c r="C85" s="253"/>
      <c r="D85" s="253"/>
      <c r="E85" s="253"/>
      <c r="F85" s="253"/>
      <c r="G85" s="255"/>
    </row>
    <row r="86" spans="1:7" ht="18" customHeight="1" x14ac:dyDescent="0.25">
      <c r="A86" s="81" t="s">
        <v>260</v>
      </c>
      <c r="B86" s="73" t="s">
        <v>261</v>
      </c>
      <c r="C86" s="73" t="s">
        <v>262</v>
      </c>
      <c r="D86" s="73" t="s">
        <v>294</v>
      </c>
      <c r="E86" s="73" t="s">
        <v>263</v>
      </c>
      <c r="F86" s="73" t="s">
        <v>264</v>
      </c>
      <c r="G86" s="74" t="s">
        <v>265</v>
      </c>
    </row>
    <row r="87" spans="1:7" ht="20.25" customHeight="1" x14ac:dyDescent="0.25">
      <c r="A87" s="279" t="s">
        <v>341</v>
      </c>
      <c r="B87" s="82" t="s">
        <v>342</v>
      </c>
      <c r="C87" s="83">
        <v>269800</v>
      </c>
      <c r="D87" s="83">
        <f>E87-500</f>
        <v>194494.66</v>
      </c>
      <c r="E87" s="84">
        <v>194994.66</v>
      </c>
      <c r="F87" s="85">
        <f>1-E87/C87</f>
        <v>0.27726219421793918</v>
      </c>
      <c r="G87" s="255" t="s">
        <v>1527</v>
      </c>
    </row>
    <row r="88" spans="1:7" ht="20.25" customHeight="1" x14ac:dyDescent="0.25">
      <c r="A88" s="279"/>
      <c r="B88" s="82" t="s">
        <v>343</v>
      </c>
      <c r="C88" s="83">
        <v>286800</v>
      </c>
      <c r="D88" s="83">
        <f>E88-500</f>
        <v>203669.86</v>
      </c>
      <c r="E88" s="84">
        <v>204169.86</v>
      </c>
      <c r="F88" s="85">
        <f>1-E88/C88</f>
        <v>0.288110669456067</v>
      </c>
      <c r="G88" s="255"/>
    </row>
    <row r="89" spans="1:7" ht="20.25" customHeight="1" x14ac:dyDescent="0.25">
      <c r="A89" s="279"/>
      <c r="B89" s="82" t="s">
        <v>344</v>
      </c>
      <c r="C89" s="83">
        <v>318800</v>
      </c>
      <c r="D89" s="83">
        <f>E89-500</f>
        <v>223623.38</v>
      </c>
      <c r="E89" s="84">
        <v>224123.38</v>
      </c>
      <c r="F89" s="85">
        <f>1-E89/C89</f>
        <v>0.29697810539523206</v>
      </c>
      <c r="G89" s="255"/>
    </row>
    <row r="90" spans="1:7" ht="20.25" customHeight="1" x14ac:dyDescent="0.25">
      <c r="A90" s="279"/>
      <c r="B90" s="82" t="s">
        <v>345</v>
      </c>
      <c r="C90" s="83">
        <v>320800</v>
      </c>
      <c r="D90" s="83">
        <f>E90-500</f>
        <v>226119.07</v>
      </c>
      <c r="E90" s="84">
        <v>226619.07</v>
      </c>
      <c r="F90" s="85">
        <f>1-E90/C90</f>
        <v>0.29358145261845381</v>
      </c>
      <c r="G90" s="255"/>
    </row>
    <row r="91" spans="1:7" ht="20.25" customHeight="1" x14ac:dyDescent="0.25">
      <c r="A91" s="279"/>
      <c r="B91" s="82" t="s">
        <v>346</v>
      </c>
      <c r="C91" s="83">
        <v>354800</v>
      </c>
      <c r="D91" s="83">
        <f>E91-500</f>
        <v>248864.91</v>
      </c>
      <c r="E91" s="84">
        <v>249364.91</v>
      </c>
      <c r="F91" s="85">
        <f>1-E91/C91</f>
        <v>0.29716767192784665</v>
      </c>
      <c r="G91" s="255"/>
    </row>
    <row r="92" spans="1:7" ht="20" customHeight="1" x14ac:dyDescent="0.25">
      <c r="A92" s="279"/>
      <c r="B92" s="75" t="s">
        <v>347</v>
      </c>
      <c r="C92" s="77" t="s">
        <v>324</v>
      </c>
      <c r="D92" s="76" t="s">
        <v>307</v>
      </c>
      <c r="E92" s="77" t="s">
        <v>308</v>
      </c>
      <c r="F92" s="77" t="s">
        <v>309</v>
      </c>
      <c r="G92" s="255"/>
    </row>
    <row r="93" spans="1:7" ht="20" customHeight="1" x14ac:dyDescent="0.25">
      <c r="A93" s="279"/>
      <c r="B93" s="272" t="s">
        <v>310</v>
      </c>
      <c r="C93" s="265" t="s">
        <v>311</v>
      </c>
      <c r="D93" s="78">
        <v>12</v>
      </c>
      <c r="E93" s="79" t="s">
        <v>312</v>
      </c>
      <c r="F93" s="80">
        <v>0</v>
      </c>
      <c r="G93" s="255"/>
    </row>
    <row r="94" spans="1:7" ht="20" customHeight="1" x14ac:dyDescent="0.25">
      <c r="A94" s="279"/>
      <c r="B94" s="273"/>
      <c r="C94" s="265"/>
      <c r="D94" s="78">
        <v>24</v>
      </c>
      <c r="E94" s="79" t="s">
        <v>313</v>
      </c>
      <c r="F94" s="80">
        <v>0.02</v>
      </c>
      <c r="G94" s="255"/>
    </row>
    <row r="95" spans="1:7" ht="20" customHeight="1" x14ac:dyDescent="0.25">
      <c r="A95" s="279"/>
      <c r="B95" s="273"/>
      <c r="C95" s="265"/>
      <c r="D95" s="78">
        <v>36</v>
      </c>
      <c r="E95" s="79">
        <v>0</v>
      </c>
      <c r="F95" s="80">
        <f>1.99%*3</f>
        <v>5.9700000000000003E-2</v>
      </c>
      <c r="G95" s="255"/>
    </row>
    <row r="96" spans="1:7" ht="20" customHeight="1" x14ac:dyDescent="0.25">
      <c r="A96" s="279"/>
      <c r="B96" s="273"/>
      <c r="C96" s="265"/>
      <c r="D96" s="78">
        <v>48</v>
      </c>
      <c r="E96" s="79">
        <v>0</v>
      </c>
      <c r="F96" s="80">
        <f>1.99%*4</f>
        <v>7.9600000000000004E-2</v>
      </c>
      <c r="G96" s="255"/>
    </row>
    <row r="97" spans="1:7" ht="23" customHeight="1" x14ac:dyDescent="0.25">
      <c r="A97" s="279"/>
      <c r="B97" s="274"/>
      <c r="C97" s="265"/>
      <c r="D97" s="78">
        <v>60</v>
      </c>
      <c r="E97" s="79">
        <v>0</v>
      </c>
      <c r="F97" s="80">
        <f>1.99%*5</f>
        <v>9.9500000000000005E-2</v>
      </c>
      <c r="G97" s="255"/>
    </row>
    <row r="98" spans="1:7" ht="96" customHeight="1" x14ac:dyDescent="0.25">
      <c r="A98" s="279"/>
      <c r="B98" s="245" t="s">
        <v>348</v>
      </c>
      <c r="C98" s="246"/>
      <c r="D98" s="246"/>
      <c r="E98" s="246"/>
      <c r="F98" s="246"/>
      <c r="G98" s="255"/>
    </row>
    <row r="99" spans="1:7" ht="15" hidden="1" x14ac:dyDescent="0.3">
      <c r="A99" s="285" t="s">
        <v>349</v>
      </c>
      <c r="B99" s="285"/>
      <c r="C99" s="285"/>
      <c r="D99" s="285"/>
      <c r="E99" s="285"/>
      <c r="F99" s="285"/>
      <c r="G99" s="285"/>
    </row>
    <row r="100" spans="1:7" ht="15" hidden="1" x14ac:dyDescent="0.25"/>
    <row r="101" spans="1:7" ht="15" hidden="1" x14ac:dyDescent="0.25"/>
    <row r="102" spans="1:7" ht="15" hidden="1" x14ac:dyDescent="0.25"/>
    <row r="103" spans="1:7" ht="15" hidden="1" x14ac:dyDescent="0.25"/>
    <row r="104" spans="1:7" ht="15" hidden="1" x14ac:dyDescent="0.25"/>
    <row r="105" spans="1:7" ht="15" hidden="1" x14ac:dyDescent="0.25"/>
    <row r="106" spans="1:7" ht="15" hidden="1" x14ac:dyDescent="0.25"/>
    <row r="107" spans="1:7" ht="15" hidden="1" x14ac:dyDescent="0.25"/>
    <row r="108" spans="1:7" ht="15" hidden="1" x14ac:dyDescent="0.25"/>
    <row r="109" spans="1:7" ht="15" hidden="1" x14ac:dyDescent="0.25"/>
    <row r="110" spans="1:7" ht="15" hidden="1" x14ac:dyDescent="0.25"/>
    <row r="111" spans="1:7" ht="15" hidden="1" x14ac:dyDescent="0.25"/>
    <row r="112" spans="1:7" ht="15" hidden="1" x14ac:dyDescent="0.25"/>
    <row r="113" ht="15" hidden="1" x14ac:dyDescent="0.25"/>
    <row r="114" ht="15" hidden="1" x14ac:dyDescent="0.25"/>
    <row r="115" ht="15" hidden="1" x14ac:dyDescent="0.25"/>
    <row r="116" ht="15" hidden="1" x14ac:dyDescent="0.25"/>
    <row r="117" ht="15" hidden="1" x14ac:dyDescent="0.25"/>
    <row r="118" ht="15" hidden="1" x14ac:dyDescent="0.25"/>
    <row r="119" ht="15" hidden="1" x14ac:dyDescent="0.25"/>
    <row r="120" ht="15" hidden="1" x14ac:dyDescent="0.25"/>
    <row r="121" ht="15" hidden="1" x14ac:dyDescent="0.25"/>
    <row r="122" ht="15" hidden="1" x14ac:dyDescent="0.25"/>
    <row r="123" ht="15" hidden="1" x14ac:dyDescent="0.25"/>
    <row r="124" ht="15" hidden="1" x14ac:dyDescent="0.25"/>
    <row r="125" ht="15" hidden="1" x14ac:dyDescent="0.25"/>
    <row r="126" ht="15" hidden="1" x14ac:dyDescent="0.25"/>
    <row r="127" ht="15" hidden="1" x14ac:dyDescent="0.25"/>
    <row r="128" ht="15" hidden="1" x14ac:dyDescent="0.25"/>
    <row r="129" ht="15" hidden="1" x14ac:dyDescent="0.25"/>
    <row r="130" ht="15" hidden="1" x14ac:dyDescent="0.25"/>
    <row r="131" ht="15" hidden="1" x14ac:dyDescent="0.25"/>
    <row r="132" ht="15" hidden="1" x14ac:dyDescent="0.25"/>
    <row r="133" ht="15" hidden="1" x14ac:dyDescent="0.25"/>
    <row r="134" ht="15" hidden="1" x14ac:dyDescent="0.25"/>
    <row r="135" ht="15" hidden="1" x14ac:dyDescent="0.25"/>
    <row r="136" ht="15" hidden="1" x14ac:dyDescent="0.25"/>
    <row r="137" ht="15" hidden="1" x14ac:dyDescent="0.25"/>
    <row r="138" ht="15" hidden="1" x14ac:dyDescent="0.25"/>
    <row r="139" ht="15" hidden="1" x14ac:dyDescent="0.25"/>
    <row r="140" ht="15" hidden="1" x14ac:dyDescent="0.25"/>
    <row r="141" ht="15" hidden="1" x14ac:dyDescent="0.25"/>
    <row r="142" ht="15" hidden="1" x14ac:dyDescent="0.25"/>
    <row r="143" ht="15" hidden="1" x14ac:dyDescent="0.25"/>
    <row r="144" ht="15" hidden="1" x14ac:dyDescent="0.25"/>
    <row r="145" spans="1:7" ht="15" hidden="1" x14ac:dyDescent="0.25"/>
    <row r="146" spans="1:7" ht="15" hidden="1" x14ac:dyDescent="0.25"/>
    <row r="147" spans="1:7" ht="15" hidden="1" x14ac:dyDescent="0.25"/>
    <row r="148" spans="1:7" ht="15" hidden="1" x14ac:dyDescent="0.25"/>
    <row r="149" spans="1:7" ht="1" customHeight="1" x14ac:dyDescent="0.25"/>
    <row r="150" spans="1:7" ht="14.25" customHeight="1" x14ac:dyDescent="0.3">
      <c r="A150" s="275" t="s">
        <v>350</v>
      </c>
      <c r="B150" s="276"/>
      <c r="C150" s="276"/>
      <c r="D150" s="276"/>
      <c r="E150" s="276"/>
      <c r="F150" s="276"/>
      <c r="G150" s="276"/>
    </row>
  </sheetData>
  <mergeCells count="37">
    <mergeCell ref="A150:G150"/>
    <mergeCell ref="A11:A31"/>
    <mergeCell ref="A33:A53"/>
    <mergeCell ref="A55:A73"/>
    <mergeCell ref="A75:A85"/>
    <mergeCell ref="A87:A98"/>
    <mergeCell ref="B26:B30"/>
    <mergeCell ref="B47:B52"/>
    <mergeCell ref="B68:B72"/>
    <mergeCell ref="B80:B84"/>
    <mergeCell ref="C80:C84"/>
    <mergeCell ref="G11:G31"/>
    <mergeCell ref="G33:G53"/>
    <mergeCell ref="G55:G73"/>
    <mergeCell ref="G75:G85"/>
    <mergeCell ref="A99:G99"/>
    <mergeCell ref="A1:G5"/>
    <mergeCell ref="A6:G7"/>
    <mergeCell ref="C93:C97"/>
    <mergeCell ref="F12:F13"/>
    <mergeCell ref="F15:F17"/>
    <mergeCell ref="F19:F21"/>
    <mergeCell ref="F23:F24"/>
    <mergeCell ref="F41:F43"/>
    <mergeCell ref="B93:B97"/>
    <mergeCell ref="C26:C30"/>
    <mergeCell ref="C47:C52"/>
    <mergeCell ref="C68:C72"/>
    <mergeCell ref="F58:F60"/>
    <mergeCell ref="F62:F63"/>
    <mergeCell ref="B98:F98"/>
    <mergeCell ref="A8:G8"/>
    <mergeCell ref="B53:F53"/>
    <mergeCell ref="B73:F73"/>
    <mergeCell ref="B85:F85"/>
    <mergeCell ref="B31:F31"/>
    <mergeCell ref="G87:G98"/>
  </mergeCells>
  <phoneticPr fontId="30" type="noConversion"/>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7993408001953185"/>
  </sheetPr>
  <dimension ref="A1:H151"/>
  <sheetViews>
    <sheetView workbookViewId="0">
      <selection sqref="A1:F5"/>
    </sheetView>
  </sheetViews>
  <sheetFormatPr defaultColWidth="0" defaultRowHeight="15.75" customHeight="1" zeroHeight="1" x14ac:dyDescent="0.35"/>
  <cols>
    <col min="1" max="1" width="13.83203125" style="3" customWidth="1"/>
    <col min="2" max="2" width="58.58203125" style="3" customWidth="1"/>
    <col min="3" max="6" width="13.83203125" style="3" customWidth="1"/>
    <col min="7" max="8" width="0" style="3" hidden="1" customWidth="1"/>
    <col min="9" max="16384" width="13.83203125" style="3" hidden="1"/>
  </cols>
  <sheetData>
    <row r="1" spans="1:6" ht="18.649999999999999" customHeight="1" x14ac:dyDescent="0.35">
      <c r="A1" s="216" t="s">
        <v>351</v>
      </c>
      <c r="B1" s="217"/>
      <c r="C1" s="217"/>
      <c r="D1" s="217"/>
      <c r="E1" s="217"/>
      <c r="F1" s="218"/>
    </row>
    <row r="2" spans="1:6" ht="18.649999999999999" customHeight="1" x14ac:dyDescent="0.35">
      <c r="A2" s="219"/>
      <c r="B2" s="220"/>
      <c r="C2" s="220"/>
      <c r="D2" s="220"/>
      <c r="E2" s="220"/>
      <c r="F2" s="221"/>
    </row>
    <row r="3" spans="1:6" ht="18.649999999999999" customHeight="1" x14ac:dyDescent="0.35">
      <c r="A3" s="219"/>
      <c r="B3" s="220"/>
      <c r="C3" s="220"/>
      <c r="D3" s="220"/>
      <c r="E3" s="220"/>
      <c r="F3" s="221"/>
    </row>
    <row r="4" spans="1:6" ht="18.649999999999999" customHeight="1" x14ac:dyDescent="0.35">
      <c r="A4" s="219"/>
      <c r="B4" s="220"/>
      <c r="C4" s="220"/>
      <c r="D4" s="220"/>
      <c r="E4" s="220"/>
      <c r="F4" s="221"/>
    </row>
    <row r="5" spans="1:6" ht="18.649999999999999" customHeight="1" x14ac:dyDescent="0.35">
      <c r="A5" s="219"/>
      <c r="B5" s="220"/>
      <c r="C5" s="220"/>
      <c r="D5" s="220"/>
      <c r="E5" s="220"/>
      <c r="F5" s="221"/>
    </row>
    <row r="6" spans="1:6" ht="10.5" customHeight="1" x14ac:dyDescent="0.35">
      <c r="A6" s="222"/>
      <c r="B6" s="223"/>
      <c r="C6" s="223"/>
      <c r="D6" s="223"/>
      <c r="E6" s="223"/>
      <c r="F6" s="224"/>
    </row>
    <row r="7" spans="1:6" ht="58.5" hidden="1" customHeight="1" x14ac:dyDescent="0.35">
      <c r="A7" s="222"/>
      <c r="B7" s="223"/>
      <c r="C7" s="223"/>
      <c r="D7" s="223"/>
      <c r="E7" s="223"/>
      <c r="F7" s="224"/>
    </row>
    <row r="8" spans="1:6" ht="4.5" customHeight="1" x14ac:dyDescent="0.35">
      <c r="A8" s="227"/>
      <c r="B8" s="228"/>
      <c r="C8" s="228"/>
      <c r="D8" s="228"/>
      <c r="E8" s="228"/>
      <c r="F8" s="229"/>
    </row>
    <row r="9" spans="1:6" s="230" customFormat="1" ht="12" customHeight="1" x14ac:dyDescent="0.35">
      <c r="B9" s="231"/>
      <c r="C9" s="231"/>
      <c r="D9" s="231"/>
      <c r="E9" s="231"/>
      <c r="F9" s="231"/>
    </row>
    <row r="10" spans="1:6" ht="20.25" customHeight="1" x14ac:dyDescent="0.35">
      <c r="A10" s="5" t="s">
        <v>260</v>
      </c>
      <c r="B10" s="5" t="s">
        <v>261</v>
      </c>
      <c r="C10" s="5" t="s">
        <v>262</v>
      </c>
      <c r="D10" s="5" t="s">
        <v>263</v>
      </c>
      <c r="E10" s="5" t="s">
        <v>264</v>
      </c>
      <c r="F10" s="6" t="s">
        <v>265</v>
      </c>
    </row>
    <row r="11" spans="1:6" ht="20.25" customHeight="1" x14ac:dyDescent="0.35">
      <c r="A11" s="288" t="s">
        <v>352</v>
      </c>
      <c r="B11" s="66" t="s">
        <v>353</v>
      </c>
      <c r="C11" s="67">
        <v>279900</v>
      </c>
      <c r="D11" s="9">
        <v>259900</v>
      </c>
      <c r="E11" s="10">
        <f t="shared" ref="E11:E17" si="0">1-D11/C11</f>
        <v>7.1454090746695301E-2</v>
      </c>
      <c r="F11" s="290" t="s">
        <v>1528</v>
      </c>
    </row>
    <row r="12" spans="1:6" ht="20.25" customHeight="1" x14ac:dyDescent="0.35">
      <c r="A12" s="288"/>
      <c r="B12" s="66" t="s">
        <v>354</v>
      </c>
      <c r="C12" s="67">
        <v>309900</v>
      </c>
      <c r="D12" s="9">
        <v>281900</v>
      </c>
      <c r="E12" s="10">
        <f t="shared" si="0"/>
        <v>9.0351726363343002E-2</v>
      </c>
      <c r="F12" s="291"/>
    </row>
    <row r="13" spans="1:6" ht="20.25" customHeight="1" x14ac:dyDescent="0.35">
      <c r="A13" s="288"/>
      <c r="B13" s="66" t="s">
        <v>355</v>
      </c>
      <c r="C13" s="67">
        <v>319900</v>
      </c>
      <c r="D13" s="9">
        <v>289900</v>
      </c>
      <c r="E13" s="10">
        <f t="shared" si="0"/>
        <v>9.3779306033135307E-2</v>
      </c>
      <c r="F13" s="291"/>
    </row>
    <row r="14" spans="1:6" ht="20.25" customHeight="1" x14ac:dyDescent="0.35">
      <c r="A14" s="288"/>
      <c r="B14" s="66" t="s">
        <v>356</v>
      </c>
      <c r="C14" s="67">
        <v>339900</v>
      </c>
      <c r="D14" s="9">
        <v>311900</v>
      </c>
      <c r="E14" s="10">
        <f t="shared" si="0"/>
        <v>8.2377169755810595E-2</v>
      </c>
      <c r="F14" s="291"/>
    </row>
    <row r="15" spans="1:6" ht="20.25" customHeight="1" x14ac:dyDescent="0.35">
      <c r="A15" s="288"/>
      <c r="B15" s="66" t="s">
        <v>357</v>
      </c>
      <c r="C15" s="67">
        <v>334900</v>
      </c>
      <c r="D15" s="9">
        <v>291900</v>
      </c>
      <c r="E15" s="10">
        <f t="shared" si="0"/>
        <v>0.128396536279486</v>
      </c>
      <c r="F15" s="291"/>
    </row>
    <row r="16" spans="1:6" ht="20.25" customHeight="1" x14ac:dyDescent="0.35">
      <c r="A16" s="288"/>
      <c r="B16" s="66" t="s">
        <v>358</v>
      </c>
      <c r="C16" s="67">
        <v>349900</v>
      </c>
      <c r="D16" s="9">
        <v>345900</v>
      </c>
      <c r="E16" s="10">
        <f t="shared" si="0"/>
        <v>1.14318376679051E-2</v>
      </c>
      <c r="F16" s="291"/>
    </row>
    <row r="17" spans="1:6" ht="20.25" customHeight="1" x14ac:dyDescent="0.35">
      <c r="A17" s="288"/>
      <c r="B17" s="66" t="s">
        <v>359</v>
      </c>
      <c r="C17" s="68">
        <v>399900</v>
      </c>
      <c r="D17" s="9">
        <v>382900</v>
      </c>
      <c r="E17" s="10">
        <f t="shared" si="0"/>
        <v>4.2510627656914303E-2</v>
      </c>
      <c r="F17" s="291"/>
    </row>
    <row r="18" spans="1:6" ht="283" customHeight="1" x14ac:dyDescent="0.35">
      <c r="A18" s="288"/>
      <c r="B18" s="295" t="s">
        <v>360</v>
      </c>
      <c r="C18" s="295"/>
      <c r="D18" s="295"/>
      <c r="E18" s="295"/>
      <c r="F18" s="291"/>
    </row>
    <row r="19" spans="1:6" ht="20.25" customHeight="1" x14ac:dyDescent="0.35">
      <c r="A19" s="5" t="s">
        <v>260</v>
      </c>
      <c r="B19" s="5" t="s">
        <v>261</v>
      </c>
      <c r="C19" s="5" t="s">
        <v>262</v>
      </c>
      <c r="D19" s="5" t="s">
        <v>263</v>
      </c>
      <c r="E19" s="5" t="s">
        <v>264</v>
      </c>
      <c r="F19" s="6" t="s">
        <v>265</v>
      </c>
    </row>
    <row r="20" spans="1:6" ht="20.25" customHeight="1" x14ac:dyDescent="0.35">
      <c r="A20" s="288" t="s">
        <v>361</v>
      </c>
      <c r="B20" s="66" t="s">
        <v>362</v>
      </c>
      <c r="C20" s="67">
        <v>235900</v>
      </c>
      <c r="D20" s="9">
        <v>235900</v>
      </c>
      <c r="E20" s="10">
        <f t="shared" ref="E20:E23" si="1">1-D20/C20</f>
        <v>0</v>
      </c>
      <c r="F20" s="290" t="s">
        <v>1528</v>
      </c>
    </row>
    <row r="21" spans="1:6" ht="20.25" customHeight="1" x14ac:dyDescent="0.35">
      <c r="A21" s="288"/>
      <c r="B21" s="66" t="s">
        <v>363</v>
      </c>
      <c r="C21" s="67">
        <v>269900</v>
      </c>
      <c r="D21" s="9">
        <v>269900</v>
      </c>
      <c r="E21" s="10">
        <f t="shared" si="1"/>
        <v>0</v>
      </c>
      <c r="F21" s="291"/>
    </row>
    <row r="22" spans="1:6" ht="20.25" customHeight="1" x14ac:dyDescent="0.35">
      <c r="A22" s="288"/>
      <c r="B22" s="66" t="s">
        <v>364</v>
      </c>
      <c r="C22" s="67">
        <v>269900</v>
      </c>
      <c r="D22" s="9">
        <v>269900</v>
      </c>
      <c r="E22" s="10">
        <f t="shared" si="1"/>
        <v>0</v>
      </c>
      <c r="F22" s="291"/>
    </row>
    <row r="23" spans="1:6" ht="20.25" customHeight="1" x14ac:dyDescent="0.35">
      <c r="A23" s="288"/>
      <c r="B23" s="66" t="s">
        <v>365</v>
      </c>
      <c r="C23" s="67">
        <v>319900</v>
      </c>
      <c r="D23" s="9">
        <v>319900</v>
      </c>
      <c r="E23" s="10">
        <f t="shared" si="1"/>
        <v>0</v>
      </c>
      <c r="F23" s="291"/>
    </row>
    <row r="24" spans="1:6" ht="256.5" customHeight="1" x14ac:dyDescent="0.35">
      <c r="A24" s="288"/>
      <c r="B24" s="295" t="s">
        <v>1529</v>
      </c>
      <c r="C24" s="295"/>
      <c r="D24" s="295"/>
      <c r="E24" s="295"/>
      <c r="F24" s="291"/>
    </row>
    <row r="25" spans="1:6" ht="20.25" customHeight="1" x14ac:dyDescent="0.35">
      <c r="A25" s="5" t="s">
        <v>260</v>
      </c>
      <c r="B25" s="5" t="s">
        <v>261</v>
      </c>
      <c r="C25" s="5" t="s">
        <v>262</v>
      </c>
      <c r="D25" s="5" t="s">
        <v>263</v>
      </c>
      <c r="E25" s="5" t="s">
        <v>264</v>
      </c>
      <c r="F25" s="6" t="s">
        <v>265</v>
      </c>
    </row>
    <row r="26" spans="1:6" ht="20.25" customHeight="1" x14ac:dyDescent="0.35">
      <c r="A26" s="288" t="s">
        <v>366</v>
      </c>
      <c r="B26" s="66" t="s">
        <v>367</v>
      </c>
      <c r="C26" s="67">
        <v>418700</v>
      </c>
      <c r="D26" s="9">
        <v>314025</v>
      </c>
      <c r="E26" s="10">
        <f t="shared" ref="E26:E32" si="2">1-D26/C26</f>
        <v>0.25</v>
      </c>
      <c r="F26" s="290" t="s">
        <v>1528</v>
      </c>
    </row>
    <row r="27" spans="1:6" ht="20.25" customHeight="1" x14ac:dyDescent="0.35">
      <c r="A27" s="288"/>
      <c r="B27" s="66" t="s">
        <v>368</v>
      </c>
      <c r="C27" s="67">
        <v>468700</v>
      </c>
      <c r="D27" s="9">
        <v>351525</v>
      </c>
      <c r="E27" s="10">
        <f t="shared" si="2"/>
        <v>0.25</v>
      </c>
      <c r="F27" s="291"/>
    </row>
    <row r="28" spans="1:6" ht="20.25" customHeight="1" x14ac:dyDescent="0.35">
      <c r="A28" s="288"/>
      <c r="B28" s="66" t="s">
        <v>369</v>
      </c>
      <c r="C28" s="67">
        <v>476700</v>
      </c>
      <c r="D28" s="9">
        <v>357525</v>
      </c>
      <c r="E28" s="10">
        <f t="shared" si="2"/>
        <v>0.25</v>
      </c>
      <c r="F28" s="291"/>
    </row>
    <row r="29" spans="1:6" ht="20.25" customHeight="1" x14ac:dyDescent="0.35">
      <c r="A29" s="288"/>
      <c r="B29" s="66" t="s">
        <v>370</v>
      </c>
      <c r="C29" s="67">
        <v>479700</v>
      </c>
      <c r="D29" s="9">
        <v>359775</v>
      </c>
      <c r="E29" s="10">
        <f t="shared" si="2"/>
        <v>0.25</v>
      </c>
      <c r="F29" s="291"/>
    </row>
    <row r="30" spans="1:6" ht="20.25" customHeight="1" x14ac:dyDescent="0.35">
      <c r="A30" s="288"/>
      <c r="B30" s="66" t="s">
        <v>371</v>
      </c>
      <c r="C30" s="67">
        <v>497700</v>
      </c>
      <c r="D30" s="9">
        <v>373275</v>
      </c>
      <c r="E30" s="10">
        <f t="shared" si="2"/>
        <v>0.25</v>
      </c>
      <c r="F30" s="291"/>
    </row>
    <row r="31" spans="1:6" ht="20.25" customHeight="1" x14ac:dyDescent="0.35">
      <c r="A31" s="288"/>
      <c r="B31" s="66" t="s">
        <v>372</v>
      </c>
      <c r="C31" s="68">
        <v>497700</v>
      </c>
      <c r="D31" s="9">
        <v>373275</v>
      </c>
      <c r="E31" s="10">
        <f t="shared" si="2"/>
        <v>0.25</v>
      </c>
      <c r="F31" s="291"/>
    </row>
    <row r="32" spans="1:6" ht="20.25" customHeight="1" x14ac:dyDescent="0.35">
      <c r="A32" s="288"/>
      <c r="B32" s="66" t="s">
        <v>373</v>
      </c>
      <c r="C32" s="68">
        <v>656200</v>
      </c>
      <c r="D32" s="9">
        <v>472464</v>
      </c>
      <c r="E32" s="10">
        <f t="shared" si="2"/>
        <v>0.28000000000000003</v>
      </c>
      <c r="F32" s="291"/>
    </row>
    <row r="33" spans="1:6" ht="200" customHeight="1" x14ac:dyDescent="0.35">
      <c r="A33" s="288"/>
      <c r="B33" s="295" t="s">
        <v>374</v>
      </c>
      <c r="C33" s="295"/>
      <c r="D33" s="295"/>
      <c r="E33" s="295"/>
      <c r="F33" s="291"/>
    </row>
    <row r="34" spans="1:6" ht="20.25" customHeight="1" x14ac:dyDescent="0.35">
      <c r="A34" s="5" t="s">
        <v>260</v>
      </c>
      <c r="B34" s="5" t="s">
        <v>261</v>
      </c>
      <c r="C34" s="5" t="s">
        <v>262</v>
      </c>
      <c r="D34" s="5" t="s">
        <v>263</v>
      </c>
      <c r="E34" s="5" t="s">
        <v>264</v>
      </c>
      <c r="F34" s="6" t="s">
        <v>265</v>
      </c>
    </row>
    <row r="35" spans="1:6" ht="20.25" customHeight="1" x14ac:dyDescent="0.35">
      <c r="A35" s="236" t="s">
        <v>375</v>
      </c>
      <c r="B35" s="27" t="s">
        <v>376</v>
      </c>
      <c r="C35" s="29">
        <v>467600</v>
      </c>
      <c r="D35" s="30">
        <v>315630</v>
      </c>
      <c r="E35" s="10">
        <f t="shared" ref="E35:E40" si="3">1-D35/C35</f>
        <v>0.32500000000000001</v>
      </c>
      <c r="F35" s="292" t="s">
        <v>1527</v>
      </c>
    </row>
    <row r="36" spans="1:6" ht="20.25" customHeight="1" x14ac:dyDescent="0.35">
      <c r="A36" s="237"/>
      <c r="B36" s="27" t="s">
        <v>377</v>
      </c>
      <c r="C36" s="29">
        <v>467600</v>
      </c>
      <c r="D36" s="30">
        <v>315630</v>
      </c>
      <c r="E36" s="10">
        <f t="shared" si="3"/>
        <v>0.32500000000000001</v>
      </c>
      <c r="F36" s="293"/>
    </row>
    <row r="37" spans="1:6" ht="20.25" customHeight="1" x14ac:dyDescent="0.35">
      <c r="A37" s="237"/>
      <c r="B37" s="27" t="s">
        <v>378</v>
      </c>
      <c r="C37" s="29">
        <v>537600</v>
      </c>
      <c r="D37" s="30">
        <v>389760</v>
      </c>
      <c r="E37" s="10">
        <f t="shared" si="3"/>
        <v>0.27500000000000002</v>
      </c>
      <c r="F37" s="293"/>
    </row>
    <row r="38" spans="1:6" ht="20.25" customHeight="1" x14ac:dyDescent="0.35">
      <c r="A38" s="237"/>
      <c r="B38" s="27" t="s">
        <v>379</v>
      </c>
      <c r="C38" s="29">
        <v>566100</v>
      </c>
      <c r="D38" s="30">
        <v>410423</v>
      </c>
      <c r="E38" s="10">
        <f t="shared" si="3"/>
        <v>0.27499911676382299</v>
      </c>
      <c r="F38" s="293"/>
    </row>
    <row r="39" spans="1:6" ht="20.25" customHeight="1" x14ac:dyDescent="0.35">
      <c r="A39" s="237"/>
      <c r="B39" s="27" t="s">
        <v>380</v>
      </c>
      <c r="C39" s="29">
        <v>558600</v>
      </c>
      <c r="D39" s="30">
        <v>407778</v>
      </c>
      <c r="E39" s="10">
        <f t="shared" si="3"/>
        <v>0.27</v>
      </c>
      <c r="F39" s="293"/>
    </row>
    <row r="40" spans="1:6" ht="20.25" customHeight="1" x14ac:dyDescent="0.35">
      <c r="A40" s="237"/>
      <c r="B40" s="27" t="s">
        <v>381</v>
      </c>
      <c r="C40" s="29">
        <v>610600</v>
      </c>
      <c r="D40" s="30">
        <v>445738</v>
      </c>
      <c r="E40" s="10">
        <f t="shared" si="3"/>
        <v>0.27</v>
      </c>
      <c r="F40" s="293"/>
    </row>
    <row r="41" spans="1:6" ht="196.5" customHeight="1" x14ac:dyDescent="0.35">
      <c r="A41" s="238"/>
      <c r="B41" s="197" t="s">
        <v>382</v>
      </c>
      <c r="C41" s="197"/>
      <c r="D41" s="197"/>
      <c r="E41" s="197"/>
      <c r="F41" s="294"/>
    </row>
    <row r="42" spans="1:6" ht="20.25" customHeight="1" x14ac:dyDescent="0.35">
      <c r="A42" s="5" t="s">
        <v>260</v>
      </c>
      <c r="B42" s="5" t="s">
        <v>261</v>
      </c>
      <c r="C42" s="5" t="s">
        <v>262</v>
      </c>
      <c r="D42" s="5" t="s">
        <v>263</v>
      </c>
      <c r="E42" s="5" t="s">
        <v>264</v>
      </c>
      <c r="F42" s="6" t="s">
        <v>265</v>
      </c>
    </row>
    <row r="43" spans="1:6" ht="20.25" customHeight="1" x14ac:dyDescent="0.35">
      <c r="A43" s="289" t="s">
        <v>383</v>
      </c>
      <c r="B43" s="37" t="s">
        <v>384</v>
      </c>
      <c r="C43" s="68">
        <v>298500</v>
      </c>
      <c r="D43" s="9">
        <v>226860</v>
      </c>
      <c r="E43" s="10">
        <f>1-D43/C43</f>
        <v>0.24</v>
      </c>
      <c r="F43" s="242" t="s">
        <v>1527</v>
      </c>
    </row>
    <row r="44" spans="1:6" ht="20.25" customHeight="1" x14ac:dyDescent="0.35">
      <c r="A44" s="289"/>
      <c r="B44" s="37" t="s">
        <v>385</v>
      </c>
      <c r="C44" s="68">
        <v>312500</v>
      </c>
      <c r="D44" s="9">
        <v>237500</v>
      </c>
      <c r="E44" s="10">
        <f>1-D44/C44</f>
        <v>0.24</v>
      </c>
      <c r="F44" s="242"/>
    </row>
    <row r="45" spans="1:6" ht="20.25" customHeight="1" x14ac:dyDescent="0.35">
      <c r="A45" s="289"/>
      <c r="B45" s="37" t="s">
        <v>386</v>
      </c>
      <c r="C45" s="68">
        <v>367500</v>
      </c>
      <c r="D45" s="9">
        <v>268275</v>
      </c>
      <c r="E45" s="10">
        <f>1-D45/C45</f>
        <v>0.27</v>
      </c>
      <c r="F45" s="242"/>
    </row>
    <row r="46" spans="1:6" ht="217.5" customHeight="1" x14ac:dyDescent="0.35">
      <c r="A46" s="289"/>
      <c r="B46" s="195" t="s">
        <v>387</v>
      </c>
      <c r="C46" s="286"/>
      <c r="D46" s="286"/>
      <c r="E46" s="286"/>
      <c r="F46" s="243"/>
    </row>
    <row r="47" spans="1:6" ht="15.75" customHeight="1" x14ac:dyDescent="0.35">
      <c r="A47" s="287" t="s">
        <v>349</v>
      </c>
      <c r="B47" s="287"/>
      <c r="C47" s="287"/>
      <c r="D47" s="287"/>
      <c r="E47" s="287"/>
      <c r="F47" s="287"/>
    </row>
    <row r="48" spans="1:6" ht="15.5" hidden="1" x14ac:dyDescent="0.35"/>
    <row r="49" ht="15.5" hidden="1" x14ac:dyDescent="0.35"/>
    <row r="50" ht="15.5" hidden="1" x14ac:dyDescent="0.35"/>
    <row r="51" ht="15.5" hidden="1" x14ac:dyDescent="0.35"/>
    <row r="52" ht="15.5" hidden="1" x14ac:dyDescent="0.35"/>
    <row r="53" ht="15.5" hidden="1" x14ac:dyDescent="0.35"/>
    <row r="54" ht="15.5" hidden="1" x14ac:dyDescent="0.35"/>
    <row r="55" ht="15.5" hidden="1" x14ac:dyDescent="0.35"/>
    <row r="56" ht="15.5" hidden="1" x14ac:dyDescent="0.35"/>
    <row r="57" ht="15.5" hidden="1" x14ac:dyDescent="0.35"/>
    <row r="58" ht="15.5" hidden="1" x14ac:dyDescent="0.35"/>
    <row r="59" ht="15.5" hidden="1" x14ac:dyDescent="0.35"/>
    <row r="60" ht="15.5" hidden="1" x14ac:dyDescent="0.35"/>
    <row r="61" ht="15.5" hidden="1" x14ac:dyDescent="0.35"/>
    <row r="62" ht="15.5" hidden="1" x14ac:dyDescent="0.35"/>
    <row r="63" ht="15.5" hidden="1" x14ac:dyDescent="0.35"/>
    <row r="64" ht="15.5" hidden="1" x14ac:dyDescent="0.35"/>
    <row r="65" ht="15.5" hidden="1" x14ac:dyDescent="0.35"/>
    <row r="66" ht="15.5" hidden="1" x14ac:dyDescent="0.35"/>
    <row r="67" ht="15.5" hidden="1" x14ac:dyDescent="0.35"/>
    <row r="68" ht="15.5" hidden="1" x14ac:dyDescent="0.35"/>
    <row r="69" ht="15.5" hidden="1" x14ac:dyDescent="0.35"/>
    <row r="70" ht="15.5" hidden="1" x14ac:dyDescent="0.35"/>
    <row r="71" ht="15.5" hidden="1" x14ac:dyDescent="0.35"/>
    <row r="72" ht="15.5" hidden="1" x14ac:dyDescent="0.35"/>
    <row r="73" ht="15.5" hidden="1" x14ac:dyDescent="0.35"/>
    <row r="74" ht="15.5" hidden="1" x14ac:dyDescent="0.35"/>
    <row r="75" ht="15.5" hidden="1" x14ac:dyDescent="0.35"/>
    <row r="76" ht="15.5" hidden="1" x14ac:dyDescent="0.35"/>
    <row r="77" ht="15.5" hidden="1" x14ac:dyDescent="0.35"/>
    <row r="78" ht="15.5" hidden="1" x14ac:dyDescent="0.35"/>
    <row r="79" ht="15.5" hidden="1" x14ac:dyDescent="0.35"/>
    <row r="80" ht="15.5" hidden="1" x14ac:dyDescent="0.35"/>
    <row r="81" ht="15.5" hidden="1" x14ac:dyDescent="0.35"/>
    <row r="82" ht="15.5" hidden="1" x14ac:dyDescent="0.35"/>
    <row r="83" ht="15.5" hidden="1" x14ac:dyDescent="0.35"/>
    <row r="84" ht="15.5" hidden="1" x14ac:dyDescent="0.35"/>
    <row r="85" ht="15.5" hidden="1" x14ac:dyDescent="0.35"/>
    <row r="86" ht="15.5" hidden="1" x14ac:dyDescent="0.35"/>
    <row r="87" ht="15.5" hidden="1" x14ac:dyDescent="0.35"/>
    <row r="88" ht="15.5" hidden="1" x14ac:dyDescent="0.35"/>
    <row r="89" ht="15.5" hidden="1" x14ac:dyDescent="0.35"/>
    <row r="90" ht="15.5" hidden="1" x14ac:dyDescent="0.35"/>
    <row r="91" ht="15.5" hidden="1" x14ac:dyDescent="0.35"/>
    <row r="92" ht="15.5" hidden="1" x14ac:dyDescent="0.35"/>
    <row r="93" ht="15.5" hidden="1" x14ac:dyDescent="0.35"/>
    <row r="94" ht="15.5" hidden="1" x14ac:dyDescent="0.35"/>
    <row r="95" ht="15.5" hidden="1" x14ac:dyDescent="0.35"/>
    <row r="96" ht="15.5" hidden="1" x14ac:dyDescent="0.35"/>
    <row r="97" ht="15.5" hidden="1" x14ac:dyDescent="0.35"/>
    <row r="98" ht="15.5" hidden="1" x14ac:dyDescent="0.35"/>
    <row r="99" ht="15.5" hidden="1" x14ac:dyDescent="0.35"/>
    <row r="100" ht="15.5" hidden="1" x14ac:dyDescent="0.35"/>
    <row r="101" ht="15.5" hidden="1" x14ac:dyDescent="0.35"/>
    <row r="102" ht="15.5" hidden="1" x14ac:dyDescent="0.35"/>
    <row r="103" ht="15.5" hidden="1" x14ac:dyDescent="0.35"/>
    <row r="104" ht="15.5" hidden="1" x14ac:dyDescent="0.35"/>
    <row r="105" ht="15.5" hidden="1" x14ac:dyDescent="0.35"/>
    <row r="106" ht="15.5" hidden="1" x14ac:dyDescent="0.35"/>
    <row r="107" ht="15.5" hidden="1" x14ac:dyDescent="0.35"/>
    <row r="108" ht="15.5" hidden="1" x14ac:dyDescent="0.35"/>
    <row r="109" ht="15.5" hidden="1" x14ac:dyDescent="0.35"/>
    <row r="110" ht="15.5" hidden="1" x14ac:dyDescent="0.35"/>
    <row r="111" ht="15.5" hidden="1" x14ac:dyDescent="0.35"/>
    <row r="112"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row r="143" ht="15.5" hidden="1" x14ac:dyDescent="0.35"/>
    <row r="144" ht="15.5" hidden="1" x14ac:dyDescent="0.35"/>
    <row r="145" ht="15.5" hidden="1" x14ac:dyDescent="0.35"/>
    <row r="146" ht="15.5" hidden="1" x14ac:dyDescent="0.35"/>
    <row r="147" ht="15.5" hidden="1" x14ac:dyDescent="0.35"/>
    <row r="148" ht="15.5" hidden="1" x14ac:dyDescent="0.35"/>
    <row r="149" ht="15.5" hidden="1" x14ac:dyDescent="0.35"/>
    <row r="150" ht="15.5" hidden="1" x14ac:dyDescent="0.35"/>
    <row r="151" ht="15.5" hidden="1" x14ac:dyDescent="0.35"/>
  </sheetData>
  <mergeCells count="20">
    <mergeCell ref="A9:XFD9"/>
    <mergeCell ref="B18:E18"/>
    <mergeCell ref="B24:E24"/>
    <mergeCell ref="B33:E33"/>
    <mergeCell ref="A1:F5"/>
    <mergeCell ref="A6:F7"/>
    <mergeCell ref="A8:F8"/>
    <mergeCell ref="B41:E41"/>
    <mergeCell ref="B46:E46"/>
    <mergeCell ref="A47:F47"/>
    <mergeCell ref="A11:A18"/>
    <mergeCell ref="A20:A24"/>
    <mergeCell ref="A26:A33"/>
    <mergeCell ref="A35:A41"/>
    <mergeCell ref="A43:A46"/>
    <mergeCell ref="F11:F18"/>
    <mergeCell ref="F20:F24"/>
    <mergeCell ref="F26:F33"/>
    <mergeCell ref="F35:F41"/>
    <mergeCell ref="F43:F46"/>
  </mergeCells>
  <phoneticPr fontId="30" type="noConversion"/>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7993408001953185"/>
  </sheetPr>
  <dimension ref="A1:G76"/>
  <sheetViews>
    <sheetView workbookViewId="0">
      <selection sqref="A1:G5"/>
    </sheetView>
  </sheetViews>
  <sheetFormatPr defaultColWidth="0" defaultRowHeight="15" zeroHeight="1" x14ac:dyDescent="0.25"/>
  <cols>
    <col min="1" max="1" width="21.58203125" customWidth="1"/>
    <col min="2" max="2" width="52.1640625" customWidth="1"/>
    <col min="3" max="6" width="16.08203125" customWidth="1"/>
    <col min="7" max="7" width="21.58203125" customWidth="1"/>
  </cols>
  <sheetData>
    <row r="1" spans="1:7" s="50" customFormat="1" ht="18.649999999999999" customHeight="1" x14ac:dyDescent="0.35">
      <c r="A1" s="298" t="s">
        <v>388</v>
      </c>
      <c r="B1" s="299"/>
      <c r="C1" s="299"/>
      <c r="D1" s="299"/>
      <c r="E1" s="299"/>
      <c r="F1" s="299"/>
      <c r="G1" s="299"/>
    </row>
    <row r="2" spans="1:7" s="50" customFormat="1" ht="18.649999999999999" customHeight="1" x14ac:dyDescent="0.35">
      <c r="A2" s="299"/>
      <c r="B2" s="299"/>
      <c r="C2" s="299"/>
      <c r="D2" s="299"/>
      <c r="E2" s="299"/>
      <c r="F2" s="299"/>
      <c r="G2" s="299"/>
    </row>
    <row r="3" spans="1:7" s="50" customFormat="1" ht="18.649999999999999" customHeight="1" x14ac:dyDescent="0.35">
      <c r="A3" s="299"/>
      <c r="B3" s="299"/>
      <c r="C3" s="299"/>
      <c r="D3" s="299"/>
      <c r="E3" s="299"/>
      <c r="F3" s="299"/>
      <c r="G3" s="299"/>
    </row>
    <row r="4" spans="1:7" s="50" customFormat="1" ht="18.649999999999999" customHeight="1" x14ac:dyDescent="0.35">
      <c r="A4" s="299"/>
      <c r="B4" s="299"/>
      <c r="C4" s="299"/>
      <c r="D4" s="299"/>
      <c r="E4" s="299"/>
      <c r="F4" s="299"/>
      <c r="G4" s="299"/>
    </row>
    <row r="5" spans="1:7" s="50" customFormat="1" ht="18.649999999999999" customHeight="1" x14ac:dyDescent="0.35">
      <c r="A5" s="299"/>
      <c r="B5" s="299"/>
      <c r="C5" s="299"/>
      <c r="D5" s="299"/>
      <c r="E5" s="299"/>
      <c r="F5" s="299"/>
      <c r="G5" s="299"/>
    </row>
    <row r="6" spans="1:7" s="51" customFormat="1" ht="367" customHeight="1" x14ac:dyDescent="0.25">
      <c r="A6" s="327" t="s">
        <v>389</v>
      </c>
      <c r="B6" s="328"/>
      <c r="C6" s="328"/>
      <c r="D6" s="328"/>
      <c r="E6" s="328"/>
      <c r="F6" s="328"/>
      <c r="G6" s="328"/>
    </row>
    <row r="7" spans="1:7" s="51" customFormat="1" ht="13.5" customHeight="1" x14ac:dyDescent="0.25">
      <c r="A7" s="329"/>
      <c r="B7" s="330"/>
      <c r="C7" s="330"/>
      <c r="D7" s="330"/>
      <c r="E7" s="330"/>
      <c r="F7" s="330"/>
      <c r="G7" s="330"/>
    </row>
    <row r="8" spans="1:7" s="50" customFormat="1" ht="4.5" customHeight="1" x14ac:dyDescent="0.35">
      <c r="A8" s="331"/>
      <c r="B8" s="208"/>
      <c r="C8" s="208"/>
      <c r="D8" s="208"/>
      <c r="E8" s="208"/>
      <c r="F8" s="208"/>
      <c r="G8" s="208"/>
    </row>
    <row r="9" spans="1:7" s="52" customFormat="1" ht="9.65" customHeight="1" x14ac:dyDescent="0.35">
      <c r="A9" s="332"/>
      <c r="B9" s="333"/>
      <c r="C9" s="333"/>
      <c r="D9" s="333"/>
      <c r="E9" s="333"/>
      <c r="F9" s="333"/>
      <c r="G9" s="333"/>
    </row>
    <row r="10" spans="1:7" s="50" customFormat="1" ht="18" customHeight="1" x14ac:dyDescent="0.35">
      <c r="A10" s="18" t="s">
        <v>260</v>
      </c>
      <c r="B10" s="18" t="s">
        <v>261</v>
      </c>
      <c r="C10" s="18" t="s">
        <v>262</v>
      </c>
      <c r="D10" s="18" t="s">
        <v>295</v>
      </c>
      <c r="E10" s="18" t="s">
        <v>390</v>
      </c>
      <c r="F10" s="18" t="s">
        <v>264</v>
      </c>
      <c r="G10" s="19" t="s">
        <v>265</v>
      </c>
    </row>
    <row r="11" spans="1:7" s="50" customFormat="1" ht="20.25" customHeight="1" x14ac:dyDescent="0.35">
      <c r="A11" s="289" t="s">
        <v>391</v>
      </c>
      <c r="B11" s="54" t="s">
        <v>392</v>
      </c>
      <c r="C11" s="55">
        <v>349800</v>
      </c>
      <c r="D11" s="56">
        <v>251856.66</v>
      </c>
      <c r="E11" s="57">
        <f>D11-4000</f>
        <v>247856.66</v>
      </c>
      <c r="F11" s="26">
        <f>1-D11/C11</f>
        <v>0.27999811320754697</v>
      </c>
      <c r="G11" s="296" t="s">
        <v>1527</v>
      </c>
    </row>
    <row r="12" spans="1:7" s="50" customFormat="1" ht="20.25" customHeight="1" x14ac:dyDescent="0.35">
      <c r="A12" s="289"/>
      <c r="B12" s="54" t="s">
        <v>393</v>
      </c>
      <c r="C12" s="55">
        <v>369800</v>
      </c>
      <c r="D12" s="56">
        <v>266256.25</v>
      </c>
      <c r="E12" s="57">
        <f>D12-4000</f>
        <v>262256.25</v>
      </c>
      <c r="F12" s="26">
        <f>1-D12/C12</f>
        <v>0.27999932395889698</v>
      </c>
      <c r="G12" s="321"/>
    </row>
    <row r="13" spans="1:7" s="50" customFormat="1" ht="20.25" customHeight="1" x14ac:dyDescent="0.35">
      <c r="A13" s="289"/>
      <c r="B13" s="54" t="s">
        <v>394</v>
      </c>
      <c r="C13" s="55">
        <v>399800</v>
      </c>
      <c r="D13" s="56">
        <v>287856.2</v>
      </c>
      <c r="E13" s="57">
        <f>D13-4000</f>
        <v>283856.2</v>
      </c>
      <c r="F13" s="26">
        <f>1-D13/C13</f>
        <v>0.27999949974987498</v>
      </c>
      <c r="G13" s="321"/>
    </row>
    <row r="14" spans="1:7" s="50" customFormat="1" ht="168" customHeight="1" x14ac:dyDescent="0.35">
      <c r="A14" s="289"/>
      <c r="B14" s="310" t="s">
        <v>395</v>
      </c>
      <c r="C14" s="311"/>
      <c r="D14" s="311"/>
      <c r="E14" s="311"/>
      <c r="F14" s="304"/>
      <c r="G14" s="321"/>
    </row>
    <row r="15" spans="1:7" s="50" customFormat="1" ht="18" customHeight="1" x14ac:dyDescent="0.35">
      <c r="A15" s="18" t="s">
        <v>260</v>
      </c>
      <c r="B15" s="18" t="s">
        <v>261</v>
      </c>
      <c r="C15" s="18" t="s">
        <v>262</v>
      </c>
      <c r="D15" s="18" t="s">
        <v>295</v>
      </c>
      <c r="E15" s="18" t="s">
        <v>390</v>
      </c>
      <c r="F15" s="18" t="s">
        <v>264</v>
      </c>
      <c r="G15" s="19" t="s">
        <v>265</v>
      </c>
    </row>
    <row r="16" spans="1:7" s="53" customFormat="1" ht="20.25" customHeight="1" x14ac:dyDescent="0.35">
      <c r="A16" s="315" t="s">
        <v>396</v>
      </c>
      <c r="B16" s="59" t="s">
        <v>397</v>
      </c>
      <c r="C16" s="60">
        <v>427900</v>
      </c>
      <c r="D16" s="61">
        <v>295252.05</v>
      </c>
      <c r="E16" s="57">
        <f>D16-4000</f>
        <v>291252.05</v>
      </c>
      <c r="F16" s="26">
        <f>1-D16/C16</f>
        <v>0.30999754615564401</v>
      </c>
      <c r="G16" s="300" t="s">
        <v>1528</v>
      </c>
    </row>
    <row r="17" spans="1:7" s="53" customFormat="1" ht="20.25" customHeight="1" x14ac:dyDescent="0.35">
      <c r="A17" s="316"/>
      <c r="B17" s="59" t="s">
        <v>398</v>
      </c>
      <c r="C17" s="60">
        <v>454900</v>
      </c>
      <c r="D17" s="61">
        <v>313880.09999999998</v>
      </c>
      <c r="E17" s="57">
        <f>D17-4000</f>
        <v>309880.09999999998</v>
      </c>
      <c r="F17" s="26">
        <f t="shared" ref="F17:F20" si="0">1-D17/C17</f>
        <v>0.31000197845680399</v>
      </c>
      <c r="G17" s="301"/>
    </row>
    <row r="18" spans="1:7" s="53" customFormat="1" ht="20.25" customHeight="1" x14ac:dyDescent="0.35">
      <c r="A18" s="316"/>
      <c r="B18" s="59" t="s">
        <v>399</v>
      </c>
      <c r="C18" s="60">
        <v>479900</v>
      </c>
      <c r="D18" s="61">
        <v>331130.68</v>
      </c>
      <c r="E18" s="57">
        <f>D18-4000</f>
        <v>327130.68</v>
      </c>
      <c r="F18" s="26">
        <f t="shared" si="0"/>
        <v>0.31000066680558402</v>
      </c>
      <c r="G18" s="301"/>
    </row>
    <row r="19" spans="1:7" s="53" customFormat="1" ht="20.25" customHeight="1" x14ac:dyDescent="0.35">
      <c r="A19" s="316"/>
      <c r="B19" s="59" t="s">
        <v>400</v>
      </c>
      <c r="C19" s="60">
        <v>499800</v>
      </c>
      <c r="D19" s="61">
        <v>344862.44</v>
      </c>
      <c r="E19" s="57">
        <f>D19-6000</f>
        <v>338862.44</v>
      </c>
      <c r="F19" s="26">
        <f t="shared" si="0"/>
        <v>0.30999911964785898</v>
      </c>
      <c r="G19" s="301"/>
    </row>
    <row r="20" spans="1:7" s="53" customFormat="1" ht="20.25" customHeight="1" x14ac:dyDescent="0.35">
      <c r="A20" s="316"/>
      <c r="B20" s="59" t="s">
        <v>401</v>
      </c>
      <c r="C20" s="60">
        <v>558900</v>
      </c>
      <c r="D20" s="61">
        <v>385641.88</v>
      </c>
      <c r="E20" s="57">
        <f>D20-6000</f>
        <v>379641.88</v>
      </c>
      <c r="F20" s="26">
        <f t="shared" si="0"/>
        <v>0.309998425478619</v>
      </c>
      <c r="G20" s="301"/>
    </row>
    <row r="21" spans="1:7" s="53" customFormat="1" ht="169" customHeight="1" x14ac:dyDescent="0.35">
      <c r="A21" s="316"/>
      <c r="B21" s="310" t="s">
        <v>402</v>
      </c>
      <c r="C21" s="311"/>
      <c r="D21" s="311"/>
      <c r="E21" s="311"/>
      <c r="F21" s="304"/>
      <c r="G21" s="301"/>
    </row>
    <row r="22" spans="1:7" s="53" customFormat="1" ht="18" customHeight="1" x14ac:dyDescent="0.35">
      <c r="A22" s="18" t="s">
        <v>260</v>
      </c>
      <c r="B22" s="18" t="s">
        <v>261</v>
      </c>
      <c r="C22" s="18" t="s">
        <v>262</v>
      </c>
      <c r="D22" s="18" t="s">
        <v>295</v>
      </c>
      <c r="E22" s="18" t="s">
        <v>390</v>
      </c>
      <c r="F22" s="18" t="s">
        <v>264</v>
      </c>
      <c r="G22" s="19" t="s">
        <v>265</v>
      </c>
    </row>
    <row r="23" spans="1:7" s="53" customFormat="1" ht="18" customHeight="1" x14ac:dyDescent="0.35">
      <c r="A23" s="317" t="s">
        <v>403</v>
      </c>
      <c r="B23" s="54" t="s">
        <v>404</v>
      </c>
      <c r="C23" s="55">
        <v>255800</v>
      </c>
      <c r="D23" s="56">
        <v>239800</v>
      </c>
      <c r="E23" s="57">
        <f t="shared" ref="E23:E28" si="1">D23-4000</f>
        <v>235800</v>
      </c>
      <c r="F23" s="26">
        <f>1-D23/C23</f>
        <v>6.2548866301798206E-2</v>
      </c>
      <c r="G23" s="322" t="s">
        <v>1528</v>
      </c>
    </row>
    <row r="24" spans="1:7" s="53" customFormat="1" ht="18" customHeight="1" x14ac:dyDescent="0.35">
      <c r="A24" s="318"/>
      <c r="B24" s="54" t="s">
        <v>405</v>
      </c>
      <c r="C24" s="55">
        <v>274800</v>
      </c>
      <c r="D24" s="56">
        <v>252800</v>
      </c>
      <c r="E24" s="57">
        <f t="shared" si="1"/>
        <v>248800</v>
      </c>
      <c r="F24" s="26">
        <f t="shared" ref="F24:F28" si="2">1-D24/C24</f>
        <v>8.00582241630277E-2</v>
      </c>
      <c r="G24" s="323"/>
    </row>
    <row r="25" spans="1:7" s="53" customFormat="1" ht="18" customHeight="1" x14ac:dyDescent="0.35">
      <c r="A25" s="318"/>
      <c r="B25" s="54" t="s">
        <v>406</v>
      </c>
      <c r="C25" s="55">
        <f>274800+12500</f>
        <v>287300</v>
      </c>
      <c r="D25" s="56">
        <f>252800+1500</f>
        <v>254300</v>
      </c>
      <c r="E25" s="57">
        <f t="shared" si="1"/>
        <v>250300</v>
      </c>
      <c r="F25" s="26">
        <f t="shared" si="2"/>
        <v>0.114862513052558</v>
      </c>
      <c r="G25" s="323"/>
    </row>
    <row r="26" spans="1:7" s="53" customFormat="1" ht="18" customHeight="1" x14ac:dyDescent="0.35">
      <c r="A26" s="318"/>
      <c r="B26" s="54" t="s">
        <v>407</v>
      </c>
      <c r="C26" s="55">
        <f>274800+16000</f>
        <v>290800</v>
      </c>
      <c r="D26" s="56">
        <f>252800+3000</f>
        <v>255800</v>
      </c>
      <c r="E26" s="57">
        <f t="shared" si="1"/>
        <v>251800</v>
      </c>
      <c r="F26" s="26">
        <f t="shared" si="2"/>
        <v>0.120357634112792</v>
      </c>
      <c r="G26" s="323"/>
    </row>
    <row r="27" spans="1:7" s="53" customFormat="1" ht="18" customHeight="1" x14ac:dyDescent="0.35">
      <c r="A27" s="318"/>
      <c r="B27" s="54" t="s">
        <v>408</v>
      </c>
      <c r="C27" s="55">
        <v>306800</v>
      </c>
      <c r="D27" s="56">
        <f>286800-3000-4000</f>
        <v>279800</v>
      </c>
      <c r="E27" s="57">
        <f t="shared" si="1"/>
        <v>275800</v>
      </c>
      <c r="F27" s="26">
        <f t="shared" si="2"/>
        <v>8.8005215123859198E-2</v>
      </c>
      <c r="G27" s="323"/>
    </row>
    <row r="28" spans="1:7" s="53" customFormat="1" ht="21" customHeight="1" x14ac:dyDescent="0.35">
      <c r="A28" s="318"/>
      <c r="B28" s="54" t="s">
        <v>409</v>
      </c>
      <c r="C28" s="55">
        <v>309800</v>
      </c>
      <c r="D28" s="56">
        <v>285800</v>
      </c>
      <c r="E28" s="57">
        <f t="shared" si="1"/>
        <v>281800</v>
      </c>
      <c r="F28" s="26">
        <f t="shared" si="2"/>
        <v>7.7469335054874106E-2</v>
      </c>
      <c r="G28" s="323"/>
    </row>
    <row r="29" spans="1:7" s="53" customFormat="1" ht="21" customHeight="1" x14ac:dyDescent="0.35">
      <c r="A29" s="318"/>
      <c r="B29" s="54" t="s">
        <v>410</v>
      </c>
      <c r="C29" s="55" t="s">
        <v>411</v>
      </c>
      <c r="D29" s="56" t="s">
        <v>412</v>
      </c>
      <c r="E29" s="57" t="s">
        <v>412</v>
      </c>
      <c r="F29" s="26" t="s">
        <v>291</v>
      </c>
      <c r="G29" s="323"/>
    </row>
    <row r="30" spans="1:7" s="50" customFormat="1" ht="314" customHeight="1" x14ac:dyDescent="0.35">
      <c r="A30" s="318"/>
      <c r="B30" s="312" t="s">
        <v>413</v>
      </c>
      <c r="C30" s="313"/>
      <c r="D30" s="313"/>
      <c r="E30" s="313"/>
      <c r="F30" s="304"/>
      <c r="G30" s="324"/>
    </row>
    <row r="31" spans="1:7" s="50" customFormat="1" ht="18" customHeight="1" x14ac:dyDescent="0.35">
      <c r="A31" s="18" t="s">
        <v>260</v>
      </c>
      <c r="B31" s="18" t="s">
        <v>261</v>
      </c>
      <c r="C31" s="18" t="s">
        <v>262</v>
      </c>
      <c r="D31" s="18" t="s">
        <v>295</v>
      </c>
      <c r="E31" s="18" t="s">
        <v>390</v>
      </c>
      <c r="F31" s="18" t="s">
        <v>264</v>
      </c>
      <c r="G31" s="19" t="s">
        <v>265</v>
      </c>
    </row>
    <row r="32" spans="1:7" s="50" customFormat="1" ht="20.25" customHeight="1" x14ac:dyDescent="0.35">
      <c r="A32" s="315" t="s">
        <v>414</v>
      </c>
      <c r="B32" s="54" t="s">
        <v>415</v>
      </c>
      <c r="C32" s="55">
        <v>379800</v>
      </c>
      <c r="D32" s="56">
        <v>269657.55</v>
      </c>
      <c r="E32" s="57">
        <f>D32-4000</f>
        <v>265657.55</v>
      </c>
      <c r="F32" s="26">
        <f>1-D32/C32</f>
        <v>0.29000118483412302</v>
      </c>
      <c r="G32" s="325" t="s">
        <v>1527</v>
      </c>
    </row>
    <row r="33" spans="1:7" s="50" customFormat="1" ht="20.25" customHeight="1" x14ac:dyDescent="0.35">
      <c r="A33" s="315"/>
      <c r="B33" s="54" t="s">
        <v>416</v>
      </c>
      <c r="C33" s="55">
        <v>389800</v>
      </c>
      <c r="D33" s="56">
        <v>276758.46999999997</v>
      </c>
      <c r="E33" s="57">
        <f>D33-4000</f>
        <v>272758.46999999997</v>
      </c>
      <c r="F33" s="26">
        <f>1-D33/C33</f>
        <v>0.28999879425346298</v>
      </c>
      <c r="G33" s="325"/>
    </row>
    <row r="34" spans="1:7" s="50" customFormat="1" ht="20.25" customHeight="1" x14ac:dyDescent="0.35">
      <c r="A34" s="315"/>
      <c r="B34" s="54" t="s">
        <v>417</v>
      </c>
      <c r="C34" s="55">
        <v>429800</v>
      </c>
      <c r="D34" s="56">
        <v>305157.63</v>
      </c>
      <c r="E34" s="57">
        <f>D34-4000</f>
        <v>301157.63</v>
      </c>
      <c r="F34" s="26">
        <f>1-D34/C34</f>
        <v>0.29000086086551902</v>
      </c>
      <c r="G34" s="325"/>
    </row>
    <row r="35" spans="1:7" s="50" customFormat="1" ht="111" customHeight="1" x14ac:dyDescent="0.35">
      <c r="A35" s="315"/>
      <c r="B35" s="310" t="s">
        <v>418</v>
      </c>
      <c r="C35" s="311"/>
      <c r="D35" s="311"/>
      <c r="E35" s="311"/>
      <c r="F35" s="304"/>
      <c r="G35" s="321"/>
    </row>
    <row r="36" spans="1:7" s="50" customFormat="1" ht="18" customHeight="1" x14ac:dyDescent="0.35">
      <c r="A36" s="18" t="s">
        <v>260</v>
      </c>
      <c r="B36" s="18" t="s">
        <v>261</v>
      </c>
      <c r="C36" s="18" t="s">
        <v>262</v>
      </c>
      <c r="D36" s="18" t="s">
        <v>295</v>
      </c>
      <c r="E36" s="18" t="s">
        <v>390</v>
      </c>
      <c r="F36" s="18" t="s">
        <v>264</v>
      </c>
      <c r="G36" s="19" t="s">
        <v>265</v>
      </c>
    </row>
    <row r="37" spans="1:7" s="53" customFormat="1" ht="20.25" customHeight="1" x14ac:dyDescent="0.35">
      <c r="A37" s="319" t="s">
        <v>419</v>
      </c>
      <c r="B37" s="59" t="s">
        <v>420</v>
      </c>
      <c r="C37" s="60">
        <v>289800</v>
      </c>
      <c r="D37" s="56">
        <v>224594.28</v>
      </c>
      <c r="E37" s="57">
        <f>D37-2000</f>
        <v>222594.28</v>
      </c>
      <c r="F37" s="26">
        <f>1-D37/C37</f>
        <v>0.22500248447205001</v>
      </c>
      <c r="G37" s="300" t="s">
        <v>1528</v>
      </c>
    </row>
    <row r="38" spans="1:7" s="53" customFormat="1" ht="20.25" customHeight="1" x14ac:dyDescent="0.35">
      <c r="A38" s="319"/>
      <c r="B38" s="59" t="s">
        <v>421</v>
      </c>
      <c r="C38" s="60">
        <v>309800</v>
      </c>
      <c r="D38" s="56">
        <v>240094.49</v>
      </c>
      <c r="E38" s="57">
        <f>D38-4000</f>
        <v>236094.49</v>
      </c>
      <c r="F38" s="26">
        <f>1-D38/C38</f>
        <v>0.22500164622336999</v>
      </c>
      <c r="G38" s="301"/>
    </row>
    <row r="39" spans="1:7" s="53" customFormat="1" ht="33" customHeight="1" x14ac:dyDescent="0.35">
      <c r="A39" s="319"/>
      <c r="B39" s="59" t="s">
        <v>422</v>
      </c>
      <c r="C39" s="60">
        <v>309000</v>
      </c>
      <c r="D39" s="9">
        <v>239475.25</v>
      </c>
      <c r="E39" s="57">
        <f>D39-4000</f>
        <v>235475.25</v>
      </c>
      <c r="F39" s="26">
        <f>1-D39/C39</f>
        <v>0.22499919093851101</v>
      </c>
      <c r="G39" s="301"/>
    </row>
    <row r="40" spans="1:7" s="53" customFormat="1" ht="20.25" customHeight="1" x14ac:dyDescent="0.35">
      <c r="A40" s="319"/>
      <c r="B40" s="59" t="s">
        <v>423</v>
      </c>
      <c r="C40" s="60">
        <v>329800</v>
      </c>
      <c r="D40" s="56">
        <v>255594.7</v>
      </c>
      <c r="E40" s="57">
        <f>D40-4000</f>
        <v>251594.7</v>
      </c>
      <c r="F40" s="26">
        <f>1-D40/C40</f>
        <v>0.22500090964220701</v>
      </c>
      <c r="G40" s="301"/>
    </row>
    <row r="41" spans="1:7" s="53" customFormat="1" ht="20.25" customHeight="1" x14ac:dyDescent="0.35">
      <c r="A41" s="319"/>
      <c r="B41" s="59" t="s">
        <v>424</v>
      </c>
      <c r="C41" s="60">
        <v>362800</v>
      </c>
      <c r="D41" s="56">
        <v>281169.99</v>
      </c>
      <c r="E41" s="57">
        <f>D41-4000</f>
        <v>277169.99</v>
      </c>
      <c r="F41" s="26">
        <f>1-D41/C41</f>
        <v>0.22500002756339599</v>
      </c>
      <c r="G41" s="301"/>
    </row>
    <row r="42" spans="1:7" s="53" customFormat="1" ht="216" customHeight="1" x14ac:dyDescent="0.35">
      <c r="A42" s="319"/>
      <c r="B42" s="310" t="s">
        <v>425</v>
      </c>
      <c r="C42" s="311"/>
      <c r="D42" s="311"/>
      <c r="E42" s="311"/>
      <c r="F42" s="304"/>
      <c r="G42" s="301"/>
    </row>
    <row r="43" spans="1:7" s="50" customFormat="1" ht="18" customHeight="1" x14ac:dyDescent="0.35">
      <c r="A43" s="18" t="s">
        <v>260</v>
      </c>
      <c r="B43" s="18" t="s">
        <v>261</v>
      </c>
      <c r="C43" s="18" t="s">
        <v>262</v>
      </c>
      <c r="D43" s="18" t="s">
        <v>295</v>
      </c>
      <c r="E43" s="18" t="s">
        <v>390</v>
      </c>
      <c r="F43" s="18" t="s">
        <v>264</v>
      </c>
      <c r="G43" s="19" t="s">
        <v>265</v>
      </c>
    </row>
    <row r="44" spans="1:7" s="53" customFormat="1" ht="20.25" customHeight="1" x14ac:dyDescent="0.35">
      <c r="A44" s="320" t="s">
        <v>426</v>
      </c>
      <c r="B44" s="58" t="s">
        <v>427</v>
      </c>
      <c r="C44" s="62">
        <v>251800</v>
      </c>
      <c r="D44" s="63">
        <v>164426.29999999999</v>
      </c>
      <c r="E44" s="57">
        <f>D44-2000</f>
        <v>162426.29999999999</v>
      </c>
      <c r="F44" s="26">
        <f t="shared" ref="F44:F50" si="3">1-D44/C44</f>
        <v>0.34699642573471001</v>
      </c>
      <c r="G44" s="300" t="s">
        <v>1527</v>
      </c>
    </row>
    <row r="45" spans="1:7" s="53" customFormat="1" ht="20.25" customHeight="1" x14ac:dyDescent="0.35">
      <c r="A45" s="320"/>
      <c r="B45" s="58" t="s">
        <v>428</v>
      </c>
      <c r="C45" s="62">
        <v>267300</v>
      </c>
      <c r="D45" s="63">
        <v>174546.58</v>
      </c>
      <c r="E45" s="57">
        <f t="shared" ref="E45:E50" si="4">D45-2000</f>
        <v>172546.58</v>
      </c>
      <c r="F45" s="26">
        <f t="shared" si="3"/>
        <v>0.34700119715675298</v>
      </c>
      <c r="G45" s="300"/>
    </row>
    <row r="46" spans="1:7" s="53" customFormat="1" ht="20.25" customHeight="1" x14ac:dyDescent="0.35">
      <c r="A46" s="320"/>
      <c r="B46" s="58" t="s">
        <v>429</v>
      </c>
      <c r="C46" s="62">
        <v>273300</v>
      </c>
      <c r="D46" s="63">
        <v>178464.29</v>
      </c>
      <c r="E46" s="57">
        <f t="shared" si="4"/>
        <v>176464.29</v>
      </c>
      <c r="F46" s="26">
        <f t="shared" si="3"/>
        <v>0.34700223197951002</v>
      </c>
      <c r="G46" s="300"/>
    </row>
    <row r="47" spans="1:7" s="53" customFormat="1" ht="20.25" customHeight="1" x14ac:dyDescent="0.35">
      <c r="A47" s="320"/>
      <c r="B47" s="58" t="s">
        <v>430</v>
      </c>
      <c r="C47" s="62">
        <v>276300</v>
      </c>
      <c r="D47" s="63">
        <v>180423.71</v>
      </c>
      <c r="E47" s="57">
        <f t="shared" si="4"/>
        <v>178423.71</v>
      </c>
      <c r="F47" s="26">
        <f t="shared" si="3"/>
        <v>0.34700068765834202</v>
      </c>
      <c r="G47" s="300"/>
    </row>
    <row r="48" spans="1:7" s="53" customFormat="1" ht="20.25" customHeight="1" x14ac:dyDescent="0.35">
      <c r="A48" s="320"/>
      <c r="B48" s="58" t="s">
        <v>431</v>
      </c>
      <c r="C48" s="62">
        <v>286600</v>
      </c>
      <c r="D48" s="63">
        <v>187149.47</v>
      </c>
      <c r="E48" s="57">
        <f t="shared" si="4"/>
        <v>185149.47</v>
      </c>
      <c r="F48" s="26">
        <f t="shared" si="3"/>
        <v>0.34700115143056498</v>
      </c>
      <c r="G48" s="300"/>
    </row>
    <row r="49" spans="1:7" s="53" customFormat="1" ht="20.25" customHeight="1" x14ac:dyDescent="0.35">
      <c r="A49" s="320"/>
      <c r="B49" s="58" t="s">
        <v>432</v>
      </c>
      <c r="C49" s="62">
        <v>282300</v>
      </c>
      <c r="D49" s="63">
        <v>184341.42</v>
      </c>
      <c r="E49" s="57">
        <f t="shared" si="4"/>
        <v>182341.42</v>
      </c>
      <c r="F49" s="26">
        <f t="shared" si="3"/>
        <v>0.34700170031881</v>
      </c>
      <c r="G49" s="300"/>
    </row>
    <row r="50" spans="1:7" s="53" customFormat="1" ht="20.25" customHeight="1" x14ac:dyDescent="0.35">
      <c r="A50" s="320"/>
      <c r="B50" s="58" t="s">
        <v>433</v>
      </c>
      <c r="C50" s="62">
        <v>296800</v>
      </c>
      <c r="D50" s="63">
        <v>193810.82</v>
      </c>
      <c r="E50" s="57">
        <f t="shared" si="4"/>
        <v>191810.82</v>
      </c>
      <c r="F50" s="26">
        <f t="shared" si="3"/>
        <v>0.34699858490565999</v>
      </c>
      <c r="G50" s="300"/>
    </row>
    <row r="51" spans="1:7" s="53" customFormat="1" ht="108" customHeight="1" x14ac:dyDescent="0.35">
      <c r="A51" s="320"/>
      <c r="B51" s="310" t="s">
        <v>434</v>
      </c>
      <c r="C51" s="326"/>
      <c r="D51" s="326"/>
      <c r="E51" s="326"/>
      <c r="F51" s="304"/>
      <c r="G51" s="301"/>
    </row>
    <row r="52" spans="1:7" s="50" customFormat="1" ht="18" customHeight="1" x14ac:dyDescent="0.35">
      <c r="A52" s="18" t="s">
        <v>260</v>
      </c>
      <c r="B52" s="18" t="s">
        <v>261</v>
      </c>
      <c r="C52" s="18" t="s">
        <v>262</v>
      </c>
      <c r="D52" s="18" t="s">
        <v>295</v>
      </c>
      <c r="E52" s="18" t="s">
        <v>390</v>
      </c>
      <c r="F52" s="18" t="s">
        <v>264</v>
      </c>
      <c r="G52" s="19" t="s">
        <v>265</v>
      </c>
    </row>
    <row r="53" spans="1:7" s="53" customFormat="1" ht="20.25" customHeight="1" x14ac:dyDescent="0.35">
      <c r="A53" s="320" t="s">
        <v>435</v>
      </c>
      <c r="B53" s="27" t="s">
        <v>436</v>
      </c>
      <c r="C53" s="64">
        <v>263800</v>
      </c>
      <c r="D53" s="65">
        <v>174108.14</v>
      </c>
      <c r="E53" s="57">
        <f>D53-2000</f>
        <v>172108.14</v>
      </c>
      <c r="F53" s="26">
        <f>1-D53/C53</f>
        <v>0.33999946929491998</v>
      </c>
      <c r="G53" s="300" t="s">
        <v>1527</v>
      </c>
    </row>
    <row r="54" spans="1:7" s="53" customFormat="1" ht="20.25" customHeight="1" x14ac:dyDescent="0.35">
      <c r="A54" s="320"/>
      <c r="B54" s="27" t="s">
        <v>437</v>
      </c>
      <c r="C54" s="64">
        <v>279800</v>
      </c>
      <c r="D54" s="65">
        <v>184669.12</v>
      </c>
      <c r="E54" s="57">
        <f>D54-2000</f>
        <v>182669.12</v>
      </c>
      <c r="F54" s="26">
        <f>1-D54/C54</f>
        <v>0.33999599714081502</v>
      </c>
      <c r="G54" s="301"/>
    </row>
    <row r="55" spans="1:7" s="53" customFormat="1" ht="20.25" customHeight="1" x14ac:dyDescent="0.35">
      <c r="A55" s="320"/>
      <c r="B55" s="27" t="s">
        <v>438</v>
      </c>
      <c r="C55" s="64">
        <v>284800</v>
      </c>
      <c r="D55" s="65">
        <v>187967.59</v>
      </c>
      <c r="E55" s="57">
        <f>D55-2000</f>
        <v>185967.59</v>
      </c>
      <c r="F55" s="26">
        <f>1-D55/C55</f>
        <v>0.34000143960674201</v>
      </c>
      <c r="G55" s="301"/>
    </row>
    <row r="56" spans="1:7" s="53" customFormat="1" ht="20.25" customHeight="1" x14ac:dyDescent="0.35">
      <c r="A56" s="320"/>
      <c r="B56" s="27" t="s">
        <v>439</v>
      </c>
      <c r="C56" s="64">
        <v>301800</v>
      </c>
      <c r="D56" s="65">
        <v>199187.36</v>
      </c>
      <c r="E56" s="57">
        <f>D56-2000</f>
        <v>197187.36</v>
      </c>
      <c r="F56" s="26">
        <f>1-D56/C56</f>
        <v>0.340002120609675</v>
      </c>
      <c r="G56" s="301"/>
    </row>
    <row r="57" spans="1:7" s="53" customFormat="1" ht="105" customHeight="1" x14ac:dyDescent="0.35">
      <c r="A57" s="320"/>
      <c r="B57" s="302" t="s">
        <v>440</v>
      </c>
      <c r="C57" s="303"/>
      <c r="D57" s="303"/>
      <c r="E57" s="303"/>
      <c r="F57" s="304"/>
      <c r="G57" s="301"/>
    </row>
    <row r="58" spans="1:7" s="50" customFormat="1" ht="18" customHeight="1" x14ac:dyDescent="0.35">
      <c r="A58" s="18" t="s">
        <v>260</v>
      </c>
      <c r="B58" s="18" t="s">
        <v>261</v>
      </c>
      <c r="C58" s="18" t="s">
        <v>262</v>
      </c>
      <c r="D58" s="18" t="s">
        <v>295</v>
      </c>
      <c r="E58" s="18" t="s">
        <v>390</v>
      </c>
      <c r="F58" s="18" t="s">
        <v>264</v>
      </c>
      <c r="G58" s="19" t="s">
        <v>265</v>
      </c>
    </row>
    <row r="59" spans="1:7" s="53" customFormat="1" ht="20.25" customHeight="1" x14ac:dyDescent="0.35">
      <c r="A59" s="320" t="s">
        <v>441</v>
      </c>
      <c r="B59" s="27" t="s">
        <v>442</v>
      </c>
      <c r="C59" s="64">
        <v>165900</v>
      </c>
      <c r="D59" s="63">
        <v>126581.47</v>
      </c>
      <c r="E59" s="57">
        <f>D59-2000</f>
        <v>124581.47</v>
      </c>
      <c r="F59" s="26">
        <f>1-D59/C59</f>
        <v>0.237001386377336</v>
      </c>
      <c r="G59" s="300" t="s">
        <v>1528</v>
      </c>
    </row>
    <row r="60" spans="1:7" s="53" customFormat="1" ht="20.25" customHeight="1" x14ac:dyDescent="0.35">
      <c r="A60" s="320"/>
      <c r="B60" s="27" t="s">
        <v>443</v>
      </c>
      <c r="C60" s="64">
        <v>189900</v>
      </c>
      <c r="D60" s="63">
        <v>144894.25</v>
      </c>
      <c r="E60" s="57">
        <f>D60-2000</f>
        <v>142894.25</v>
      </c>
      <c r="F60" s="26">
        <f>1-D60/C60</f>
        <v>0.23699710373881</v>
      </c>
      <c r="G60" s="301"/>
    </row>
    <row r="61" spans="1:7" s="53" customFormat="1" ht="90" customHeight="1" x14ac:dyDescent="0.35">
      <c r="A61" s="320"/>
      <c r="B61" s="305" t="s">
        <v>444</v>
      </c>
      <c r="C61" s="306"/>
      <c r="D61" s="306"/>
      <c r="E61" s="306"/>
      <c r="F61" s="304"/>
      <c r="G61" s="301"/>
    </row>
    <row r="62" spans="1:7" s="50" customFormat="1" ht="18" customHeight="1" x14ac:dyDescent="0.35">
      <c r="A62" s="18" t="s">
        <v>260</v>
      </c>
      <c r="B62" s="18" t="s">
        <v>261</v>
      </c>
      <c r="C62" s="18" t="s">
        <v>262</v>
      </c>
      <c r="D62" s="18" t="s">
        <v>295</v>
      </c>
      <c r="E62" s="18" t="s">
        <v>390</v>
      </c>
      <c r="F62" s="18" t="s">
        <v>264</v>
      </c>
      <c r="G62" s="19" t="s">
        <v>265</v>
      </c>
    </row>
    <row r="63" spans="1:7" s="53" customFormat="1" ht="20.25" customHeight="1" x14ac:dyDescent="0.35">
      <c r="A63" s="320" t="s">
        <v>445</v>
      </c>
      <c r="B63" s="27" t="s">
        <v>446</v>
      </c>
      <c r="C63" s="64">
        <v>169900</v>
      </c>
      <c r="D63" s="63">
        <v>129633.60000000001</v>
      </c>
      <c r="E63" s="57">
        <f>D63-2000</f>
        <v>127633.60000000001</v>
      </c>
      <c r="F63" s="26">
        <f>1-D63/C63</f>
        <v>0.23700058858151901</v>
      </c>
      <c r="G63" s="300" t="s">
        <v>1528</v>
      </c>
    </row>
    <row r="64" spans="1:7" s="53" customFormat="1" ht="20.25" customHeight="1" x14ac:dyDescent="0.35">
      <c r="A64" s="320"/>
      <c r="B64" s="27" t="s">
        <v>447</v>
      </c>
      <c r="C64" s="64">
        <v>193000</v>
      </c>
      <c r="D64" s="63">
        <v>147258.21</v>
      </c>
      <c r="E64" s="57">
        <f>D64-2000</f>
        <v>145258.21</v>
      </c>
      <c r="F64" s="26">
        <f>1-D64/C64</f>
        <v>0.23700409326424901</v>
      </c>
      <c r="G64" s="300"/>
    </row>
    <row r="65" spans="1:7" s="53" customFormat="1" ht="93" customHeight="1" x14ac:dyDescent="0.35">
      <c r="A65" s="320"/>
      <c r="B65" s="307" t="s">
        <v>448</v>
      </c>
      <c r="C65" s="308"/>
      <c r="D65" s="308"/>
      <c r="E65" s="308"/>
      <c r="F65" s="304"/>
      <c r="G65" s="301"/>
    </row>
    <row r="66" spans="1:7" s="50" customFormat="1" ht="18" customHeight="1" x14ac:dyDescent="0.35">
      <c r="A66" s="18" t="s">
        <v>260</v>
      </c>
      <c r="B66" s="18" t="s">
        <v>261</v>
      </c>
      <c r="C66" s="18" t="s">
        <v>262</v>
      </c>
      <c r="D66" s="18" t="s">
        <v>295</v>
      </c>
      <c r="E66" s="18" t="s">
        <v>390</v>
      </c>
      <c r="F66" s="18" t="s">
        <v>264</v>
      </c>
      <c r="G66" s="19" t="s">
        <v>265</v>
      </c>
    </row>
    <row r="67" spans="1:7" s="50" customFormat="1" ht="20.25" customHeight="1" x14ac:dyDescent="0.35">
      <c r="A67" s="289" t="s">
        <v>449</v>
      </c>
      <c r="B67" s="58" t="s">
        <v>450</v>
      </c>
      <c r="C67" s="62">
        <v>289900</v>
      </c>
      <c r="D67" s="63">
        <v>188435.41</v>
      </c>
      <c r="E67" s="57">
        <f>D67-2000</f>
        <v>186435.41</v>
      </c>
      <c r="F67" s="26">
        <f>1-D67/C67</f>
        <v>0.349998585719213</v>
      </c>
      <c r="G67" s="296" t="s">
        <v>1527</v>
      </c>
    </row>
    <row r="68" spans="1:7" s="50" customFormat="1" ht="20.25" customHeight="1" x14ac:dyDescent="0.35">
      <c r="A68" s="289"/>
      <c r="B68" s="58" t="s">
        <v>451</v>
      </c>
      <c r="C68" s="62">
        <v>313700</v>
      </c>
      <c r="D68" s="63">
        <v>203905.11</v>
      </c>
      <c r="E68" s="57">
        <f>D68-2000</f>
        <v>201905.11</v>
      </c>
      <c r="F68" s="26">
        <f>1-D68/C68</f>
        <v>0.34999964934650901</v>
      </c>
      <c r="G68" s="296"/>
    </row>
    <row r="69" spans="1:7" s="50" customFormat="1" ht="20.25" customHeight="1" x14ac:dyDescent="0.35">
      <c r="A69" s="289"/>
      <c r="B69" s="58" t="s">
        <v>452</v>
      </c>
      <c r="C69" s="62">
        <v>317100</v>
      </c>
      <c r="D69" s="63">
        <v>206114.26</v>
      </c>
      <c r="E69" s="57">
        <f>D69-2000</f>
        <v>204114.26</v>
      </c>
      <c r="F69" s="26">
        <f>1-D69/C69</f>
        <v>0.35000233364869099</v>
      </c>
      <c r="G69" s="296"/>
    </row>
    <row r="70" spans="1:7" s="50" customFormat="1" ht="20.25" customHeight="1" x14ac:dyDescent="0.35">
      <c r="A70" s="289"/>
      <c r="B70" s="58" t="s">
        <v>453</v>
      </c>
      <c r="C70" s="62">
        <v>332700</v>
      </c>
      <c r="D70" s="63">
        <v>216254.88</v>
      </c>
      <c r="E70" s="57">
        <f>D70-2000</f>
        <v>214254.88</v>
      </c>
      <c r="F70" s="26">
        <f>1-D70/C70</f>
        <v>0.35000036068530199</v>
      </c>
      <c r="G70" s="296"/>
    </row>
    <row r="71" spans="1:7" s="50" customFormat="1" ht="20.25" customHeight="1" x14ac:dyDescent="0.35">
      <c r="A71" s="289"/>
      <c r="B71" s="58" t="s">
        <v>454</v>
      </c>
      <c r="C71" s="62">
        <v>367100</v>
      </c>
      <c r="D71" s="63">
        <v>238614.19</v>
      </c>
      <c r="E71" s="57">
        <f>D71-4000</f>
        <v>234614.19</v>
      </c>
      <c r="F71" s="26">
        <f>1-D71/C71</f>
        <v>0.35000220648324698</v>
      </c>
      <c r="G71" s="296"/>
    </row>
    <row r="72" spans="1:7" s="50" customFormat="1" ht="103" customHeight="1" x14ac:dyDescent="0.35">
      <c r="A72" s="289"/>
      <c r="B72" s="309" t="s">
        <v>455</v>
      </c>
      <c r="C72" s="309"/>
      <c r="D72" s="309"/>
      <c r="E72" s="309"/>
      <c r="F72" s="304"/>
      <c r="G72" s="297"/>
    </row>
    <row r="73" spans="1:7" s="50" customFormat="1" ht="18" customHeight="1" x14ac:dyDescent="0.35">
      <c r="A73" s="18" t="s">
        <v>260</v>
      </c>
      <c r="B73" s="18" t="s">
        <v>261</v>
      </c>
      <c r="C73" s="18" t="s">
        <v>262</v>
      </c>
      <c r="D73" s="18" t="s">
        <v>295</v>
      </c>
      <c r="E73" s="18" t="s">
        <v>390</v>
      </c>
      <c r="F73" s="18" t="s">
        <v>264</v>
      </c>
      <c r="G73" s="19" t="s">
        <v>265</v>
      </c>
    </row>
    <row r="74" spans="1:7" s="50" customFormat="1" ht="20.25" customHeight="1" x14ac:dyDescent="0.35">
      <c r="A74" s="289" t="s">
        <v>456</v>
      </c>
      <c r="B74" s="58" t="s">
        <v>457</v>
      </c>
      <c r="C74" s="62">
        <v>185800</v>
      </c>
      <c r="D74" s="63">
        <v>144924.76</v>
      </c>
      <c r="E74" s="57">
        <f>D74-2000</f>
        <v>142924.76</v>
      </c>
      <c r="F74" s="26">
        <f>1-D74/C74</f>
        <v>0.21999590958019399</v>
      </c>
      <c r="G74" s="296" t="s">
        <v>1527</v>
      </c>
    </row>
    <row r="75" spans="1:7" s="50" customFormat="1" ht="86" customHeight="1" x14ac:dyDescent="0.35">
      <c r="A75" s="289"/>
      <c r="B75" s="309" t="s">
        <v>458</v>
      </c>
      <c r="C75" s="309"/>
      <c r="D75" s="309"/>
      <c r="E75" s="309"/>
      <c r="F75" s="304"/>
      <c r="G75" s="297"/>
    </row>
    <row r="76" spans="1:7" s="53" customFormat="1" ht="20.25" customHeight="1" x14ac:dyDescent="0.35">
      <c r="A76" s="275" t="s">
        <v>350</v>
      </c>
      <c r="B76" s="314"/>
      <c r="C76" s="314"/>
      <c r="D76" s="314"/>
      <c r="E76" s="314"/>
      <c r="F76" s="314"/>
      <c r="G76" s="314"/>
    </row>
  </sheetData>
  <mergeCells count="39">
    <mergeCell ref="B42:F42"/>
    <mergeCell ref="B51:F51"/>
    <mergeCell ref="A6:G6"/>
    <mergeCell ref="A7:G7"/>
    <mergeCell ref="A8:G8"/>
    <mergeCell ref="A9:G9"/>
    <mergeCell ref="B14:F14"/>
    <mergeCell ref="A76:G76"/>
    <mergeCell ref="A11:A14"/>
    <mergeCell ref="A16:A21"/>
    <mergeCell ref="A23:A30"/>
    <mergeCell ref="A32:A35"/>
    <mergeCell ref="A37:A42"/>
    <mergeCell ref="A44:A51"/>
    <mergeCell ref="A53:A57"/>
    <mergeCell ref="A59:A61"/>
    <mergeCell ref="A63:A65"/>
    <mergeCell ref="A67:A72"/>
    <mergeCell ref="A74:A75"/>
    <mergeCell ref="G11:G14"/>
    <mergeCell ref="G16:G21"/>
    <mergeCell ref="G23:G30"/>
    <mergeCell ref="G32:G35"/>
    <mergeCell ref="G67:G72"/>
    <mergeCell ref="G74:G75"/>
    <mergeCell ref="A1:G5"/>
    <mergeCell ref="G37:G42"/>
    <mergeCell ref="G44:G51"/>
    <mergeCell ref="G53:G57"/>
    <mergeCell ref="G59:G61"/>
    <mergeCell ref="G63:G65"/>
    <mergeCell ref="B57:F57"/>
    <mergeCell ref="B61:F61"/>
    <mergeCell ref="B65:F65"/>
    <mergeCell ref="B72:F72"/>
    <mergeCell ref="B75:F75"/>
    <mergeCell ref="B21:F21"/>
    <mergeCell ref="B30:F30"/>
    <mergeCell ref="B35:F35"/>
  </mergeCells>
  <phoneticPr fontId="30" type="noConversion"/>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3408001953185"/>
  </sheetPr>
  <dimension ref="A1:H165"/>
  <sheetViews>
    <sheetView workbookViewId="0">
      <selection sqref="A1:F5"/>
    </sheetView>
  </sheetViews>
  <sheetFormatPr defaultColWidth="0" defaultRowHeight="15.75" customHeight="1" zeroHeight="1" x14ac:dyDescent="0.35"/>
  <cols>
    <col min="1" max="1" width="13.83203125" style="3" customWidth="1"/>
    <col min="2" max="2" width="54.58203125" style="3" customWidth="1"/>
    <col min="3" max="6" width="13.83203125" style="3" customWidth="1"/>
    <col min="7" max="8" width="0" style="3" hidden="1" customWidth="1"/>
    <col min="9" max="16384" width="13.83203125" style="3" hidden="1"/>
  </cols>
  <sheetData>
    <row r="1" spans="1:6" ht="18.649999999999999" customHeight="1" x14ac:dyDescent="0.35">
      <c r="A1" s="216" t="s">
        <v>459</v>
      </c>
      <c r="B1" s="334"/>
      <c r="C1" s="334"/>
      <c r="D1" s="334"/>
      <c r="E1" s="334"/>
      <c r="F1" s="335"/>
    </row>
    <row r="2" spans="1:6" ht="18.649999999999999" customHeight="1" x14ac:dyDescent="0.35">
      <c r="A2" s="336"/>
      <c r="B2" s="337"/>
      <c r="C2" s="337"/>
      <c r="D2" s="337"/>
      <c r="E2" s="337"/>
      <c r="F2" s="338"/>
    </row>
    <row r="3" spans="1:6" ht="18.649999999999999" customHeight="1" x14ac:dyDescent="0.35">
      <c r="A3" s="336"/>
      <c r="B3" s="337"/>
      <c r="C3" s="337"/>
      <c r="D3" s="337"/>
      <c r="E3" s="337"/>
      <c r="F3" s="338"/>
    </row>
    <row r="4" spans="1:6" ht="18.649999999999999" customHeight="1" x14ac:dyDescent="0.35">
      <c r="A4" s="336"/>
      <c r="B4" s="337"/>
      <c r="C4" s="337"/>
      <c r="D4" s="337"/>
      <c r="E4" s="337"/>
      <c r="F4" s="338"/>
    </row>
    <row r="5" spans="1:6" ht="18.649999999999999" customHeight="1" x14ac:dyDescent="0.35">
      <c r="A5" s="336"/>
      <c r="B5" s="337"/>
      <c r="C5" s="337"/>
      <c r="D5" s="337"/>
      <c r="E5" s="337"/>
      <c r="F5" s="338"/>
    </row>
    <row r="6" spans="1:6" ht="18.75" customHeight="1" x14ac:dyDescent="0.35">
      <c r="A6" s="222" t="s">
        <v>460</v>
      </c>
      <c r="B6" s="223"/>
      <c r="C6" s="223"/>
      <c r="D6" s="223"/>
      <c r="E6" s="223"/>
      <c r="F6" s="224"/>
    </row>
    <row r="7" spans="1:6" ht="3.75" customHeight="1" x14ac:dyDescent="0.35">
      <c r="A7" s="222"/>
      <c r="B7" s="223"/>
      <c r="C7" s="223"/>
      <c r="D7" s="223"/>
      <c r="E7" s="223"/>
      <c r="F7" s="224"/>
    </row>
    <row r="8" spans="1:6" ht="4.5" customHeight="1" x14ac:dyDescent="0.35">
      <c r="A8" s="227"/>
      <c r="B8" s="228"/>
      <c r="C8" s="228"/>
      <c r="D8" s="228"/>
      <c r="E8" s="228"/>
      <c r="F8" s="229"/>
    </row>
    <row r="9" spans="1:6" s="230" customFormat="1" ht="10.5" customHeight="1" x14ac:dyDescent="0.35">
      <c r="B9" s="231"/>
      <c r="C9" s="231"/>
      <c r="D9" s="231"/>
      <c r="E9" s="231"/>
      <c r="F9" s="231"/>
    </row>
    <row r="10" spans="1:6" ht="18" customHeight="1" x14ac:dyDescent="0.35">
      <c r="A10" s="5" t="s">
        <v>260</v>
      </c>
      <c r="B10" s="5" t="s">
        <v>261</v>
      </c>
      <c r="C10" s="5" t="s">
        <v>262</v>
      </c>
      <c r="D10" s="5" t="s">
        <v>263</v>
      </c>
      <c r="E10" s="5" t="s">
        <v>264</v>
      </c>
      <c r="F10" s="6" t="s">
        <v>265</v>
      </c>
    </row>
    <row r="11" spans="1:6" ht="20.25" customHeight="1" x14ac:dyDescent="0.35">
      <c r="A11" s="236" t="s">
        <v>461</v>
      </c>
      <c r="B11" s="7" t="s">
        <v>462</v>
      </c>
      <c r="C11" s="8">
        <v>399800</v>
      </c>
      <c r="D11" s="48">
        <v>314752.62</v>
      </c>
      <c r="E11" s="10">
        <v>0.22</v>
      </c>
      <c r="F11" s="242" t="s">
        <v>1527</v>
      </c>
    </row>
    <row r="12" spans="1:6" ht="20.25" customHeight="1" x14ac:dyDescent="0.35">
      <c r="A12" s="237"/>
      <c r="B12" s="7" t="s">
        <v>463</v>
      </c>
      <c r="C12" s="8">
        <v>427800</v>
      </c>
      <c r="D12" s="48">
        <v>336592.62</v>
      </c>
      <c r="E12" s="10">
        <v>0.22</v>
      </c>
      <c r="F12" s="242"/>
    </row>
    <row r="13" spans="1:6" ht="20.25" customHeight="1" x14ac:dyDescent="0.35">
      <c r="A13" s="237"/>
      <c r="B13" s="7" t="s">
        <v>464</v>
      </c>
      <c r="C13" s="8">
        <v>455300</v>
      </c>
      <c r="D13" s="48">
        <v>358042.62</v>
      </c>
      <c r="E13" s="10">
        <v>0.22</v>
      </c>
      <c r="F13" s="242"/>
    </row>
    <row r="14" spans="1:6" ht="20.25" customHeight="1" x14ac:dyDescent="0.35">
      <c r="A14" s="237"/>
      <c r="B14" s="7" t="s">
        <v>465</v>
      </c>
      <c r="C14" s="8">
        <v>479300</v>
      </c>
      <c r="D14" s="48">
        <v>376762.62</v>
      </c>
      <c r="E14" s="10">
        <v>0.22</v>
      </c>
      <c r="F14" s="242"/>
    </row>
    <row r="15" spans="1:6" ht="20.25" customHeight="1" x14ac:dyDescent="0.35">
      <c r="A15" s="237"/>
      <c r="B15" s="7" t="s">
        <v>466</v>
      </c>
      <c r="C15" s="8">
        <v>485300</v>
      </c>
      <c r="D15" s="48">
        <v>381442.62</v>
      </c>
      <c r="E15" s="10">
        <v>0.22</v>
      </c>
      <c r="F15" s="242"/>
    </row>
    <row r="16" spans="1:6" ht="20.25" customHeight="1" x14ac:dyDescent="0.35">
      <c r="A16" s="237"/>
      <c r="B16" s="7" t="s">
        <v>467</v>
      </c>
      <c r="C16" s="8">
        <v>525300</v>
      </c>
      <c r="D16" s="48">
        <v>412642.62</v>
      </c>
      <c r="E16" s="10">
        <v>0.22</v>
      </c>
      <c r="F16" s="291"/>
    </row>
    <row r="17" spans="1:6" ht="53.25" customHeight="1" x14ac:dyDescent="0.35">
      <c r="A17" s="238"/>
      <c r="B17" s="339" t="s">
        <v>468</v>
      </c>
      <c r="C17" s="340"/>
      <c r="D17" s="340"/>
      <c r="E17" s="341"/>
      <c r="F17" s="291"/>
    </row>
    <row r="18" spans="1:6" ht="18" customHeight="1" x14ac:dyDescent="0.35">
      <c r="A18" s="5" t="s">
        <v>260</v>
      </c>
      <c r="B18" s="5" t="s">
        <v>261</v>
      </c>
      <c r="C18" s="5" t="s">
        <v>262</v>
      </c>
      <c r="D18" s="5" t="s">
        <v>263</v>
      </c>
      <c r="E18" s="5" t="s">
        <v>264</v>
      </c>
      <c r="F18" s="6" t="s">
        <v>265</v>
      </c>
    </row>
    <row r="19" spans="1:6" ht="20.25" customHeight="1" x14ac:dyDescent="0.35">
      <c r="A19" s="236" t="s">
        <v>469</v>
      </c>
      <c r="B19" s="7" t="s">
        <v>470</v>
      </c>
      <c r="C19" s="8">
        <v>311900</v>
      </c>
      <c r="D19" s="48">
        <v>221238.62</v>
      </c>
      <c r="E19" s="10">
        <v>0.3</v>
      </c>
      <c r="F19" s="239" t="s">
        <v>1527</v>
      </c>
    </row>
    <row r="20" spans="1:6" ht="20.25" customHeight="1" x14ac:dyDescent="0.35">
      <c r="A20" s="237"/>
      <c r="B20" s="7" t="s">
        <v>471</v>
      </c>
      <c r="C20" s="8">
        <v>339900</v>
      </c>
      <c r="D20" s="48">
        <v>240838.62</v>
      </c>
      <c r="E20" s="10">
        <v>0.3</v>
      </c>
      <c r="F20" s="342"/>
    </row>
    <row r="21" spans="1:6" ht="20.25" customHeight="1" x14ac:dyDescent="0.35">
      <c r="A21" s="237"/>
      <c r="B21" s="7" t="s">
        <v>472</v>
      </c>
      <c r="C21" s="8">
        <v>349900</v>
      </c>
      <c r="D21" s="48">
        <v>247838.62</v>
      </c>
      <c r="E21" s="10">
        <v>0.3</v>
      </c>
      <c r="F21" s="342"/>
    </row>
    <row r="22" spans="1:6" ht="20.25" customHeight="1" x14ac:dyDescent="0.35">
      <c r="A22" s="237"/>
      <c r="B22" s="7" t="s">
        <v>473</v>
      </c>
      <c r="C22" s="8">
        <v>349900</v>
      </c>
      <c r="D22" s="48">
        <v>247838.62</v>
      </c>
      <c r="E22" s="10">
        <v>0.3</v>
      </c>
      <c r="F22" s="342"/>
    </row>
    <row r="23" spans="1:6" ht="52.5" customHeight="1" x14ac:dyDescent="0.35">
      <c r="A23" s="238"/>
      <c r="B23" s="339" t="s">
        <v>474</v>
      </c>
      <c r="C23" s="340"/>
      <c r="D23" s="340"/>
      <c r="E23" s="341"/>
      <c r="F23" s="343"/>
    </row>
    <row r="24" spans="1:6" ht="18" customHeight="1" x14ac:dyDescent="0.35">
      <c r="A24" s="5" t="s">
        <v>260</v>
      </c>
      <c r="B24" s="5" t="s">
        <v>261</v>
      </c>
      <c r="C24" s="5" t="s">
        <v>262</v>
      </c>
      <c r="D24" s="5" t="s">
        <v>263</v>
      </c>
      <c r="E24" s="5" t="s">
        <v>264</v>
      </c>
      <c r="F24" s="6" t="s">
        <v>265</v>
      </c>
    </row>
    <row r="25" spans="1:6" ht="20.25" customHeight="1" x14ac:dyDescent="0.35">
      <c r="A25" s="236" t="s">
        <v>475</v>
      </c>
      <c r="B25" s="7" t="s">
        <v>476</v>
      </c>
      <c r="C25" s="8">
        <v>299900</v>
      </c>
      <c r="D25" s="48">
        <v>218836.62</v>
      </c>
      <c r="E25" s="10">
        <v>0.28000000000000003</v>
      </c>
      <c r="F25" s="242" t="s">
        <v>1527</v>
      </c>
    </row>
    <row r="26" spans="1:6" ht="20.25" customHeight="1" x14ac:dyDescent="0.35">
      <c r="A26" s="237"/>
      <c r="B26" s="7" t="s">
        <v>477</v>
      </c>
      <c r="C26" s="8">
        <v>320900</v>
      </c>
      <c r="D26" s="48">
        <v>233956.62</v>
      </c>
      <c r="E26" s="10">
        <v>0.28000000000000003</v>
      </c>
      <c r="F26" s="243"/>
    </row>
    <row r="27" spans="1:6" ht="20.25" customHeight="1" x14ac:dyDescent="0.35">
      <c r="A27" s="237"/>
      <c r="B27" s="7" t="s">
        <v>478</v>
      </c>
      <c r="C27" s="8">
        <v>346900</v>
      </c>
      <c r="D27" s="48">
        <v>252676.62</v>
      </c>
      <c r="E27" s="10">
        <v>0.28000000000000003</v>
      </c>
      <c r="F27" s="243"/>
    </row>
    <row r="28" spans="1:6" ht="54" customHeight="1" x14ac:dyDescent="0.35">
      <c r="A28" s="237"/>
      <c r="B28" s="339" t="s">
        <v>479</v>
      </c>
      <c r="C28" s="340"/>
      <c r="D28" s="340"/>
      <c r="E28" s="341"/>
      <c r="F28" s="243"/>
    </row>
    <row r="29" spans="1:6" ht="18" customHeight="1" x14ac:dyDescent="0.35">
      <c r="A29" s="5" t="s">
        <v>260</v>
      </c>
      <c r="B29" s="5" t="s">
        <v>261</v>
      </c>
      <c r="C29" s="5" t="s">
        <v>262</v>
      </c>
      <c r="D29" s="5" t="s">
        <v>263</v>
      </c>
      <c r="E29" s="5" t="s">
        <v>264</v>
      </c>
      <c r="F29" s="6" t="s">
        <v>265</v>
      </c>
    </row>
    <row r="30" spans="1:6" s="2" customFormat="1" ht="20.25" customHeight="1" x14ac:dyDescent="0.35">
      <c r="A30" s="236" t="s">
        <v>480</v>
      </c>
      <c r="B30" s="7" t="s">
        <v>481</v>
      </c>
      <c r="C30" s="8">
        <v>338300</v>
      </c>
      <c r="D30" s="48">
        <v>256633.62</v>
      </c>
      <c r="E30" s="10">
        <v>0.25</v>
      </c>
      <c r="F30" s="345" t="s">
        <v>1528</v>
      </c>
    </row>
    <row r="31" spans="1:6" s="2" customFormat="1" ht="20.25" customHeight="1" x14ac:dyDescent="0.35">
      <c r="A31" s="237"/>
      <c r="B31" s="7" t="s">
        <v>482</v>
      </c>
      <c r="C31" s="8">
        <v>356800</v>
      </c>
      <c r="D31" s="48">
        <v>270508.62</v>
      </c>
      <c r="E31" s="10">
        <v>0.25</v>
      </c>
      <c r="F31" s="346"/>
    </row>
    <row r="32" spans="1:6" s="2" customFormat="1" ht="20.25" customHeight="1" x14ac:dyDescent="0.35">
      <c r="A32" s="237"/>
      <c r="B32" s="7" t="s">
        <v>483</v>
      </c>
      <c r="C32" s="8">
        <v>360300</v>
      </c>
      <c r="D32" s="48">
        <v>273133.62</v>
      </c>
      <c r="E32" s="10">
        <v>0.25</v>
      </c>
      <c r="F32" s="346"/>
    </row>
    <row r="33" spans="1:6" s="2" customFormat="1" ht="20.25" customHeight="1" x14ac:dyDescent="0.35">
      <c r="A33" s="237"/>
      <c r="B33" s="49" t="s">
        <v>484</v>
      </c>
      <c r="C33" s="8">
        <v>360300</v>
      </c>
      <c r="D33" s="48">
        <v>273133.62</v>
      </c>
      <c r="E33" s="10">
        <v>0.25</v>
      </c>
      <c r="F33" s="346"/>
    </row>
    <row r="34" spans="1:6" s="2" customFormat="1" ht="20.25" customHeight="1" x14ac:dyDescent="0.35">
      <c r="A34" s="237"/>
      <c r="B34" s="7" t="s">
        <v>485</v>
      </c>
      <c r="C34" s="8">
        <v>384100</v>
      </c>
      <c r="D34" s="48">
        <v>290983.62</v>
      </c>
      <c r="E34" s="10">
        <v>0.25</v>
      </c>
      <c r="F34" s="346"/>
    </row>
    <row r="35" spans="1:6" s="2" customFormat="1" ht="45.75" customHeight="1" x14ac:dyDescent="0.35">
      <c r="A35" s="238"/>
      <c r="B35" s="339" t="s">
        <v>486</v>
      </c>
      <c r="C35" s="340"/>
      <c r="D35" s="340"/>
      <c r="E35" s="341"/>
      <c r="F35" s="347"/>
    </row>
    <row r="36" spans="1:6" ht="18" customHeight="1" x14ac:dyDescent="0.35">
      <c r="A36" s="5" t="s">
        <v>260</v>
      </c>
      <c r="B36" s="5" t="s">
        <v>261</v>
      </c>
      <c r="C36" s="5" t="s">
        <v>262</v>
      </c>
      <c r="D36" s="5" t="s">
        <v>263</v>
      </c>
      <c r="E36" s="5" t="s">
        <v>264</v>
      </c>
      <c r="F36" s="6" t="s">
        <v>265</v>
      </c>
    </row>
    <row r="37" spans="1:6" s="2" customFormat="1" ht="20.25" customHeight="1" x14ac:dyDescent="0.35">
      <c r="A37" s="236" t="s">
        <v>487</v>
      </c>
      <c r="B37" s="7" t="s">
        <v>488</v>
      </c>
      <c r="C37" s="8">
        <v>429900</v>
      </c>
      <c r="D37" s="48">
        <v>359725.62</v>
      </c>
      <c r="E37" s="10">
        <v>0.17</v>
      </c>
      <c r="F37" s="345" t="s">
        <v>1528</v>
      </c>
    </row>
    <row r="38" spans="1:6" s="2" customFormat="1" ht="20.25" customHeight="1" x14ac:dyDescent="0.35">
      <c r="A38" s="237"/>
      <c r="B38" s="7" t="s">
        <v>489</v>
      </c>
      <c r="C38" s="8">
        <v>451800</v>
      </c>
      <c r="D38" s="48">
        <v>377902.62</v>
      </c>
      <c r="E38" s="10">
        <v>0.17</v>
      </c>
      <c r="F38" s="348"/>
    </row>
    <row r="39" spans="1:6" s="2" customFormat="1" ht="20.25" customHeight="1" x14ac:dyDescent="0.35">
      <c r="A39" s="237"/>
      <c r="B39" s="7" t="s">
        <v>490</v>
      </c>
      <c r="C39" s="8">
        <v>477800</v>
      </c>
      <c r="D39" s="48">
        <v>399482.62</v>
      </c>
      <c r="E39" s="10">
        <v>0.17</v>
      </c>
      <c r="F39" s="348"/>
    </row>
    <row r="40" spans="1:6" s="2" customFormat="1" ht="20.25" customHeight="1" x14ac:dyDescent="0.35">
      <c r="A40" s="237"/>
      <c r="B40" s="7" t="s">
        <v>491</v>
      </c>
      <c r="C40" s="8">
        <v>499800</v>
      </c>
      <c r="D40" s="48" t="s">
        <v>492</v>
      </c>
      <c r="E40" s="10" t="s">
        <v>291</v>
      </c>
      <c r="F40" s="348"/>
    </row>
    <row r="41" spans="1:6" s="2" customFormat="1" ht="20.25" customHeight="1" x14ac:dyDescent="0.35">
      <c r="A41" s="237"/>
      <c r="B41" s="7" t="s">
        <v>493</v>
      </c>
      <c r="C41" s="8">
        <v>499800</v>
      </c>
      <c r="D41" s="48" t="s">
        <v>492</v>
      </c>
      <c r="E41" s="10" t="s">
        <v>291</v>
      </c>
      <c r="F41" s="348"/>
    </row>
    <row r="42" spans="1:6" s="2" customFormat="1" ht="20.25" customHeight="1" x14ac:dyDescent="0.35">
      <c r="A42" s="237"/>
      <c r="B42" s="7" t="s">
        <v>494</v>
      </c>
      <c r="C42" s="8">
        <v>529800</v>
      </c>
      <c r="D42" s="48">
        <v>442642.62</v>
      </c>
      <c r="E42" s="10">
        <v>0.17</v>
      </c>
      <c r="F42" s="348"/>
    </row>
    <row r="43" spans="1:6" s="2" customFormat="1" ht="20.25" customHeight="1" x14ac:dyDescent="0.35">
      <c r="A43" s="237"/>
      <c r="B43" s="7" t="s">
        <v>495</v>
      </c>
      <c r="C43" s="8">
        <v>529800</v>
      </c>
      <c r="D43" s="48">
        <v>442642.62</v>
      </c>
      <c r="E43" s="10">
        <v>0.17</v>
      </c>
      <c r="F43" s="348"/>
    </row>
    <row r="44" spans="1:6" s="2" customFormat="1" ht="20.25" customHeight="1" x14ac:dyDescent="0.35">
      <c r="A44" s="237"/>
      <c r="B44" s="7" t="s">
        <v>496</v>
      </c>
      <c r="C44" s="8">
        <v>599800</v>
      </c>
      <c r="D44" s="48">
        <v>500742.62</v>
      </c>
      <c r="E44" s="10">
        <v>0.17</v>
      </c>
      <c r="F44" s="348"/>
    </row>
    <row r="45" spans="1:6" s="2" customFormat="1" ht="45.75" customHeight="1" x14ac:dyDescent="0.35">
      <c r="A45" s="238"/>
      <c r="B45" s="339" t="s">
        <v>497</v>
      </c>
      <c r="C45" s="340"/>
      <c r="D45" s="340"/>
      <c r="E45" s="341"/>
      <c r="F45" s="347"/>
    </row>
    <row r="46" spans="1:6" s="2" customFormat="1" ht="18" customHeight="1" x14ac:dyDescent="0.35">
      <c r="A46" s="5" t="s">
        <v>260</v>
      </c>
      <c r="B46" s="5" t="s">
        <v>261</v>
      </c>
      <c r="C46" s="5" t="s">
        <v>262</v>
      </c>
      <c r="D46" s="5" t="s">
        <v>263</v>
      </c>
      <c r="E46" s="5" t="s">
        <v>264</v>
      </c>
      <c r="F46" s="6" t="s">
        <v>265</v>
      </c>
    </row>
    <row r="47" spans="1:6" s="2" customFormat="1" ht="20.25" customHeight="1" x14ac:dyDescent="0.35">
      <c r="A47" s="344" t="s">
        <v>498</v>
      </c>
      <c r="B47" s="7" t="s">
        <v>499</v>
      </c>
      <c r="C47" s="8">
        <v>538600</v>
      </c>
      <c r="D47" s="48">
        <v>449946.62</v>
      </c>
      <c r="E47" s="10">
        <v>0.17</v>
      </c>
      <c r="F47" s="345" t="s">
        <v>1528</v>
      </c>
    </row>
    <row r="48" spans="1:6" s="2" customFormat="1" ht="20.25" customHeight="1" x14ac:dyDescent="0.35">
      <c r="A48" s="344"/>
      <c r="B48" s="7" t="s">
        <v>500</v>
      </c>
      <c r="C48" s="8">
        <v>538600</v>
      </c>
      <c r="D48" s="48">
        <v>449946.62</v>
      </c>
      <c r="E48" s="10">
        <v>0.17</v>
      </c>
      <c r="F48" s="346"/>
    </row>
    <row r="49" spans="1:6" s="2" customFormat="1" ht="45.75" customHeight="1" x14ac:dyDescent="0.35">
      <c r="A49" s="344"/>
      <c r="B49" s="339" t="s">
        <v>501</v>
      </c>
      <c r="C49" s="340"/>
      <c r="D49" s="340"/>
      <c r="E49" s="341"/>
      <c r="F49" s="347"/>
    </row>
    <row r="50" spans="1:6" ht="18" customHeight="1" x14ac:dyDescent="0.35">
      <c r="A50" s="5" t="s">
        <v>260</v>
      </c>
      <c r="B50" s="5" t="s">
        <v>261</v>
      </c>
      <c r="C50" s="5" t="s">
        <v>262</v>
      </c>
      <c r="D50" s="5" t="s">
        <v>263</v>
      </c>
      <c r="E50" s="5" t="s">
        <v>264</v>
      </c>
      <c r="F50" s="6" t="s">
        <v>265</v>
      </c>
    </row>
    <row r="51" spans="1:6" s="2" customFormat="1" ht="20.25" customHeight="1" x14ac:dyDescent="0.35">
      <c r="A51" s="344" t="s">
        <v>502</v>
      </c>
      <c r="B51" s="7" t="s">
        <v>503</v>
      </c>
      <c r="C51" s="8">
        <v>251300</v>
      </c>
      <c r="D51" s="48">
        <v>181331.62</v>
      </c>
      <c r="E51" s="10">
        <v>0.28999999999999998</v>
      </c>
      <c r="F51" s="345" t="s">
        <v>1528</v>
      </c>
    </row>
    <row r="52" spans="1:6" s="2" customFormat="1" ht="20.25" customHeight="1" x14ac:dyDescent="0.35">
      <c r="A52" s="344"/>
      <c r="B52" s="7" t="s">
        <v>504</v>
      </c>
      <c r="C52" s="8">
        <v>275700</v>
      </c>
      <c r="D52" s="48">
        <v>198655.62</v>
      </c>
      <c r="E52" s="10">
        <v>0.28999999999999998</v>
      </c>
      <c r="F52" s="346"/>
    </row>
    <row r="53" spans="1:6" s="2" customFormat="1" ht="20.25" customHeight="1" x14ac:dyDescent="0.35">
      <c r="A53" s="344"/>
      <c r="B53" s="7" t="s">
        <v>505</v>
      </c>
      <c r="C53" s="8">
        <v>416600</v>
      </c>
      <c r="D53" s="48">
        <v>295786</v>
      </c>
      <c r="E53" s="10">
        <v>0.28999999999999998</v>
      </c>
      <c r="F53" s="346"/>
    </row>
    <row r="54" spans="1:6" s="2" customFormat="1" ht="106.5" customHeight="1" x14ac:dyDescent="0.35">
      <c r="A54" s="344"/>
      <c r="B54" s="339" t="s">
        <v>506</v>
      </c>
      <c r="C54" s="340"/>
      <c r="D54" s="340"/>
      <c r="E54" s="341"/>
      <c r="F54" s="347"/>
    </row>
    <row r="55" spans="1:6" s="2" customFormat="1" ht="20.25" customHeight="1" x14ac:dyDescent="0.35">
      <c r="A55" s="287" t="s">
        <v>349</v>
      </c>
      <c r="B55" s="287"/>
      <c r="C55" s="287"/>
      <c r="D55" s="287"/>
      <c r="E55" s="287"/>
      <c r="F55" s="287"/>
    </row>
    <row r="56" spans="1:6" ht="15.5" hidden="1" x14ac:dyDescent="0.35"/>
    <row r="57" spans="1:6" ht="15.5" hidden="1" x14ac:dyDescent="0.35"/>
    <row r="58" spans="1:6" ht="15.5" hidden="1" x14ac:dyDescent="0.35"/>
    <row r="59" spans="1:6" ht="15.5" hidden="1" x14ac:dyDescent="0.35"/>
    <row r="60" spans="1:6" ht="15.5" hidden="1" x14ac:dyDescent="0.35"/>
    <row r="61" spans="1:6" ht="15.5" hidden="1" x14ac:dyDescent="0.35"/>
    <row r="62" spans="1:6" ht="15.5" hidden="1" x14ac:dyDescent="0.35"/>
    <row r="63" spans="1:6" ht="15.5" hidden="1" x14ac:dyDescent="0.35"/>
    <row r="64" spans="1:6" ht="15.5" hidden="1" x14ac:dyDescent="0.35"/>
    <row r="65" ht="15.5" hidden="1" x14ac:dyDescent="0.35"/>
    <row r="66" ht="15.5" hidden="1" x14ac:dyDescent="0.35"/>
    <row r="67" ht="15.5" hidden="1" x14ac:dyDescent="0.35"/>
    <row r="68" ht="15.5" hidden="1" x14ac:dyDescent="0.35"/>
    <row r="69" ht="15.5" hidden="1" x14ac:dyDescent="0.35"/>
    <row r="70" ht="15.5" hidden="1" x14ac:dyDescent="0.35"/>
    <row r="71" ht="15.5" hidden="1" x14ac:dyDescent="0.35"/>
    <row r="72" ht="15.5" hidden="1" x14ac:dyDescent="0.35"/>
    <row r="73" ht="15.5" hidden="1" x14ac:dyDescent="0.35"/>
    <row r="74" ht="15.5" hidden="1" x14ac:dyDescent="0.35"/>
    <row r="75" ht="15.5" hidden="1" x14ac:dyDescent="0.35"/>
    <row r="76" ht="15.5" hidden="1" x14ac:dyDescent="0.35"/>
    <row r="77" ht="15.5" hidden="1" x14ac:dyDescent="0.35"/>
    <row r="78" ht="15.5" hidden="1" x14ac:dyDescent="0.35"/>
    <row r="79" ht="15.5" hidden="1" x14ac:dyDescent="0.35"/>
    <row r="80" ht="15.5" hidden="1" x14ac:dyDescent="0.35"/>
    <row r="81" ht="15.5" hidden="1" x14ac:dyDescent="0.35"/>
    <row r="82" ht="15.5" hidden="1" x14ac:dyDescent="0.35"/>
    <row r="83" ht="15.5" hidden="1" x14ac:dyDescent="0.35"/>
    <row r="84" ht="15.5" hidden="1" x14ac:dyDescent="0.35"/>
    <row r="85" ht="15.5" hidden="1" x14ac:dyDescent="0.35"/>
    <row r="86" ht="15.5" hidden="1" x14ac:dyDescent="0.35"/>
    <row r="87" ht="15.5" hidden="1" x14ac:dyDescent="0.35"/>
    <row r="88" ht="15.5" hidden="1" x14ac:dyDescent="0.35"/>
    <row r="89" ht="15.5" hidden="1" x14ac:dyDescent="0.35"/>
    <row r="90" ht="15.5" hidden="1" x14ac:dyDescent="0.35"/>
    <row r="91" ht="15.5" hidden="1" x14ac:dyDescent="0.35"/>
    <row r="92" ht="15.5" hidden="1" x14ac:dyDescent="0.35"/>
    <row r="93" ht="15.5" hidden="1" x14ac:dyDescent="0.35"/>
    <row r="94" ht="15.5" hidden="1" x14ac:dyDescent="0.35"/>
    <row r="95" ht="15.5" hidden="1" x14ac:dyDescent="0.35"/>
    <row r="96" ht="15.5" hidden="1" x14ac:dyDescent="0.35"/>
    <row r="97" ht="15.5" hidden="1" x14ac:dyDescent="0.35"/>
    <row r="98" ht="15.5" hidden="1" x14ac:dyDescent="0.35"/>
    <row r="99" ht="15.5" hidden="1" x14ac:dyDescent="0.35"/>
    <row r="100" ht="15.5" hidden="1" x14ac:dyDescent="0.35"/>
    <row r="101" ht="15.5" hidden="1" x14ac:dyDescent="0.35"/>
    <row r="102" ht="15.5" hidden="1" x14ac:dyDescent="0.35"/>
    <row r="103" ht="15.5" hidden="1" x14ac:dyDescent="0.35"/>
    <row r="104" ht="15.5" hidden="1" x14ac:dyDescent="0.35"/>
    <row r="105" ht="15.5" hidden="1" x14ac:dyDescent="0.35"/>
    <row r="106" ht="15.5" hidden="1" x14ac:dyDescent="0.35"/>
    <row r="107" ht="15.5" hidden="1" x14ac:dyDescent="0.35"/>
    <row r="108" ht="15.5" hidden="1" x14ac:dyDescent="0.35"/>
    <row r="109" ht="15.5" hidden="1" x14ac:dyDescent="0.35"/>
    <row r="110" ht="15.5" hidden="1" x14ac:dyDescent="0.35"/>
    <row r="111" ht="15.5" hidden="1" x14ac:dyDescent="0.35"/>
    <row r="112"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row r="143" ht="15.5" hidden="1" x14ac:dyDescent="0.35"/>
    <row r="144" ht="15.5" hidden="1" x14ac:dyDescent="0.35"/>
    <row r="145" ht="15.5" hidden="1" x14ac:dyDescent="0.35"/>
    <row r="146" ht="15.5" hidden="1" x14ac:dyDescent="0.35"/>
    <row r="147" ht="15.5" hidden="1" x14ac:dyDescent="0.35"/>
    <row r="148" ht="15.5" hidden="1" x14ac:dyDescent="0.35"/>
    <row r="149" ht="15.5" hidden="1" x14ac:dyDescent="0.35"/>
    <row r="150" ht="15.5" hidden="1" x14ac:dyDescent="0.35"/>
    <row r="151" ht="15.5" hidden="1" x14ac:dyDescent="0.35"/>
    <row r="152" ht="15.5" hidden="1" x14ac:dyDescent="0.35"/>
    <row r="153" ht="15.5" hidden="1" x14ac:dyDescent="0.35"/>
    <row r="154" ht="15.5" hidden="1" x14ac:dyDescent="0.35"/>
    <row r="155" ht="15.5" hidden="1" x14ac:dyDescent="0.35"/>
    <row r="156" ht="15.5" hidden="1" x14ac:dyDescent="0.35"/>
    <row r="157" ht="15.5" hidden="1" x14ac:dyDescent="0.35"/>
    <row r="158" ht="15.5" hidden="1" x14ac:dyDescent="0.35"/>
    <row r="159" ht="15.5" hidden="1" x14ac:dyDescent="0.35"/>
    <row r="160" ht="15.5" hidden="1" x14ac:dyDescent="0.35"/>
    <row r="161" ht="15.5" hidden="1" x14ac:dyDescent="0.35"/>
    <row r="162" ht="15.5" hidden="1" x14ac:dyDescent="0.35"/>
    <row r="163" ht="15.5" hidden="1" x14ac:dyDescent="0.35"/>
    <row r="164" ht="15.5" hidden="1" x14ac:dyDescent="0.35"/>
    <row r="165" ht="15.5" hidden="1" x14ac:dyDescent="0.35"/>
  </sheetData>
  <mergeCells count="26">
    <mergeCell ref="B54:E54"/>
    <mergeCell ref="A55:F55"/>
    <mergeCell ref="A30:A35"/>
    <mergeCell ref="A37:A45"/>
    <mergeCell ref="A47:A49"/>
    <mergeCell ref="A51:A54"/>
    <mergeCell ref="F30:F35"/>
    <mergeCell ref="F37:F45"/>
    <mergeCell ref="F47:F49"/>
    <mergeCell ref="F51:F54"/>
    <mergeCell ref="A1:F5"/>
    <mergeCell ref="A6:F7"/>
    <mergeCell ref="B35:E35"/>
    <mergeCell ref="B45:E45"/>
    <mergeCell ref="B49:E49"/>
    <mergeCell ref="A8:F8"/>
    <mergeCell ref="A9:XFD9"/>
    <mergeCell ref="B17:E17"/>
    <mergeCell ref="B23:E23"/>
    <mergeCell ref="B28:E28"/>
    <mergeCell ref="A11:A17"/>
    <mergeCell ref="A19:A23"/>
    <mergeCell ref="A25:A28"/>
    <mergeCell ref="F11:F17"/>
    <mergeCell ref="F19:F23"/>
    <mergeCell ref="F25:F28"/>
  </mergeCells>
  <phoneticPr fontId="30" type="noConversion"/>
  <pageMargins left="0.2" right="0.2"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7993408001953185"/>
  </sheetPr>
  <dimension ref="A1:H154"/>
  <sheetViews>
    <sheetView workbookViewId="0">
      <selection sqref="A1:F5"/>
    </sheetView>
  </sheetViews>
  <sheetFormatPr defaultColWidth="0" defaultRowHeight="15.75" customHeight="1" zeroHeight="1" x14ac:dyDescent="0.35"/>
  <cols>
    <col min="1" max="1" width="13.83203125" style="3" customWidth="1"/>
    <col min="2" max="2" width="58.08203125" style="3" customWidth="1"/>
    <col min="3" max="6" width="13.83203125" style="3" customWidth="1"/>
    <col min="7" max="8" width="0" style="3" hidden="1" customWidth="1"/>
    <col min="9" max="16384" width="13.83203125" style="3" hidden="1"/>
  </cols>
  <sheetData>
    <row r="1" spans="1:6" ht="18.649999999999999" customHeight="1" x14ac:dyDescent="0.35">
      <c r="A1" s="216" t="s">
        <v>507</v>
      </c>
      <c r="B1" s="217"/>
      <c r="C1" s="217"/>
      <c r="D1" s="217"/>
      <c r="E1" s="217"/>
      <c r="F1" s="218"/>
    </row>
    <row r="2" spans="1:6" ht="18.649999999999999" customHeight="1" x14ac:dyDescent="0.35">
      <c r="A2" s="219"/>
      <c r="B2" s="220"/>
      <c r="C2" s="220"/>
      <c r="D2" s="220"/>
      <c r="E2" s="220"/>
      <c r="F2" s="221"/>
    </row>
    <row r="3" spans="1:6" ht="18.649999999999999" customHeight="1" x14ac:dyDescent="0.35">
      <c r="A3" s="219"/>
      <c r="B3" s="220"/>
      <c r="C3" s="220"/>
      <c r="D3" s="220"/>
      <c r="E3" s="220"/>
      <c r="F3" s="221"/>
    </row>
    <row r="4" spans="1:6" ht="18.649999999999999" customHeight="1" x14ac:dyDescent="0.35">
      <c r="A4" s="219"/>
      <c r="B4" s="220"/>
      <c r="C4" s="220"/>
      <c r="D4" s="220"/>
      <c r="E4" s="220"/>
      <c r="F4" s="221"/>
    </row>
    <row r="5" spans="1:6" ht="18.649999999999999" customHeight="1" x14ac:dyDescent="0.35">
      <c r="A5" s="219"/>
      <c r="B5" s="220"/>
      <c r="C5" s="220"/>
      <c r="D5" s="220"/>
      <c r="E5" s="220"/>
      <c r="F5" s="221"/>
    </row>
    <row r="6" spans="1:6" ht="18.75" customHeight="1" x14ac:dyDescent="0.35">
      <c r="A6" s="222" t="s">
        <v>508</v>
      </c>
      <c r="B6" s="223"/>
      <c r="C6" s="223"/>
      <c r="D6" s="223"/>
      <c r="E6" s="223"/>
      <c r="F6" s="224"/>
    </row>
    <row r="7" spans="1:6" ht="7.5" customHeight="1" x14ac:dyDescent="0.35">
      <c r="A7" s="222"/>
      <c r="B7" s="223"/>
      <c r="C7" s="223"/>
      <c r="D7" s="223"/>
      <c r="E7" s="223"/>
      <c r="F7" s="224"/>
    </row>
    <row r="8" spans="1:6" ht="4.5" customHeight="1" x14ac:dyDescent="0.35">
      <c r="A8" s="227"/>
      <c r="B8" s="228"/>
      <c r="C8" s="228"/>
      <c r="D8" s="228"/>
      <c r="E8" s="228"/>
      <c r="F8" s="229"/>
    </row>
    <row r="9" spans="1:6" s="230" customFormat="1" ht="15.5" x14ac:dyDescent="0.35">
      <c r="B9" s="231"/>
      <c r="C9" s="231"/>
      <c r="D9" s="231"/>
      <c r="E9" s="231"/>
      <c r="F9" s="231"/>
    </row>
    <row r="10" spans="1:6" ht="20.25" customHeight="1" x14ac:dyDescent="0.35">
      <c r="A10" s="5" t="s">
        <v>260</v>
      </c>
      <c r="B10" s="5" t="s">
        <v>261</v>
      </c>
      <c r="C10" s="5" t="s">
        <v>262</v>
      </c>
      <c r="D10" s="5" t="s">
        <v>263</v>
      </c>
      <c r="E10" s="5" t="s">
        <v>264</v>
      </c>
      <c r="F10" s="6" t="s">
        <v>265</v>
      </c>
    </row>
    <row r="11" spans="1:6" ht="20.25" customHeight="1" x14ac:dyDescent="0.35">
      <c r="A11" s="236" t="s">
        <v>509</v>
      </c>
      <c r="B11" s="7" t="s">
        <v>510</v>
      </c>
      <c r="C11" s="8">
        <v>235800</v>
      </c>
      <c r="D11" s="9">
        <v>153800</v>
      </c>
      <c r="E11" s="40">
        <f>1-D11/C11</f>
        <v>0.34775233248515702</v>
      </c>
      <c r="F11" s="242" t="s">
        <v>1528</v>
      </c>
    </row>
    <row r="12" spans="1:6" ht="20.25" customHeight="1" x14ac:dyDescent="0.35">
      <c r="A12" s="237"/>
      <c r="B12" s="7" t="s">
        <v>511</v>
      </c>
      <c r="C12" s="8">
        <v>254800</v>
      </c>
      <c r="D12" s="9">
        <v>165800</v>
      </c>
      <c r="E12" s="40">
        <f>1-D12/C12</f>
        <v>0.34929356357927799</v>
      </c>
      <c r="F12" s="242"/>
    </row>
    <row r="13" spans="1:6" ht="20.25" customHeight="1" x14ac:dyDescent="0.35">
      <c r="A13" s="237"/>
      <c r="B13" s="7" t="s">
        <v>512</v>
      </c>
      <c r="C13" s="8">
        <v>279800</v>
      </c>
      <c r="D13" s="9">
        <v>190800</v>
      </c>
      <c r="E13" s="40">
        <f>1-D13/C13</f>
        <v>0.318084345961401</v>
      </c>
      <c r="F13" s="242"/>
    </row>
    <row r="14" spans="1:6" ht="20.25" customHeight="1" x14ac:dyDescent="0.35">
      <c r="A14" s="237"/>
      <c r="B14" s="7" t="s">
        <v>513</v>
      </c>
      <c r="C14" s="8">
        <v>274800</v>
      </c>
      <c r="D14" s="9">
        <v>183800</v>
      </c>
      <c r="E14" s="40">
        <f>1-D14/C14</f>
        <v>0.33114992721979603</v>
      </c>
      <c r="F14" s="291"/>
    </row>
    <row r="15" spans="1:6" ht="20.25" customHeight="1" x14ac:dyDescent="0.35">
      <c r="A15" s="237"/>
      <c r="B15" s="7" t="s">
        <v>514</v>
      </c>
      <c r="C15" s="8">
        <v>299800</v>
      </c>
      <c r="D15" s="9">
        <v>205800</v>
      </c>
      <c r="E15" s="40">
        <f>1-D15/C15</f>
        <v>0.31354236157438298</v>
      </c>
      <c r="F15" s="291"/>
    </row>
    <row r="16" spans="1:6" ht="91" customHeight="1" x14ac:dyDescent="0.35">
      <c r="A16" s="238"/>
      <c r="B16" s="197" t="s">
        <v>515</v>
      </c>
      <c r="C16" s="226"/>
      <c r="D16" s="226"/>
      <c r="E16" s="226"/>
      <c r="F16" s="291"/>
    </row>
    <row r="17" spans="1:6" ht="20.25" customHeight="1" x14ac:dyDescent="0.35">
      <c r="A17" s="5" t="s">
        <v>260</v>
      </c>
      <c r="B17" s="5" t="s">
        <v>261</v>
      </c>
      <c r="C17" s="5" t="s">
        <v>262</v>
      </c>
      <c r="D17" s="5" t="s">
        <v>263</v>
      </c>
      <c r="E17" s="5" t="s">
        <v>264</v>
      </c>
      <c r="F17" s="6" t="s">
        <v>265</v>
      </c>
    </row>
    <row r="18" spans="1:6" ht="20.25" customHeight="1" x14ac:dyDescent="0.35">
      <c r="A18" s="236" t="s">
        <v>516</v>
      </c>
      <c r="B18" s="47" t="s">
        <v>517</v>
      </c>
      <c r="C18" s="8">
        <v>235800</v>
      </c>
      <c r="D18" s="9">
        <v>163800</v>
      </c>
      <c r="E18" s="40">
        <f t="shared" ref="E18:E23" si="0">1-D18/C18</f>
        <v>0.30534351145038202</v>
      </c>
      <c r="F18" s="239" t="s">
        <v>1527</v>
      </c>
    </row>
    <row r="19" spans="1:6" ht="20.25" customHeight="1" x14ac:dyDescent="0.35">
      <c r="A19" s="237"/>
      <c r="B19" s="7" t="s">
        <v>518</v>
      </c>
      <c r="C19" s="8">
        <v>258800</v>
      </c>
      <c r="D19" s="9">
        <v>180800</v>
      </c>
      <c r="E19" s="40">
        <f t="shared" si="0"/>
        <v>0.30139103554868601</v>
      </c>
      <c r="F19" s="240"/>
    </row>
    <row r="20" spans="1:6" ht="20.25" customHeight="1" x14ac:dyDescent="0.35">
      <c r="A20" s="237"/>
      <c r="B20" s="7" t="s">
        <v>519</v>
      </c>
      <c r="C20" s="8">
        <v>278800</v>
      </c>
      <c r="D20" s="9">
        <v>190800</v>
      </c>
      <c r="E20" s="40">
        <f t="shared" si="0"/>
        <v>0.315638450502152</v>
      </c>
      <c r="F20" s="240"/>
    </row>
    <row r="21" spans="1:6" ht="20.25" customHeight="1" x14ac:dyDescent="0.35">
      <c r="A21" s="237"/>
      <c r="B21" s="7" t="s">
        <v>520</v>
      </c>
      <c r="C21" s="8">
        <v>345800</v>
      </c>
      <c r="D21" s="9">
        <v>267800</v>
      </c>
      <c r="E21" s="40">
        <f t="shared" si="0"/>
        <v>0.22556390977443599</v>
      </c>
      <c r="F21" s="240"/>
    </row>
    <row r="22" spans="1:6" ht="20.25" customHeight="1" x14ac:dyDescent="0.35">
      <c r="A22" s="237"/>
      <c r="B22" s="7" t="s">
        <v>521</v>
      </c>
      <c r="C22" s="8">
        <v>253800</v>
      </c>
      <c r="D22" s="9">
        <v>186800</v>
      </c>
      <c r="E22" s="40">
        <f t="shared" si="0"/>
        <v>0.263987391646966</v>
      </c>
      <c r="F22" s="342"/>
    </row>
    <row r="23" spans="1:6" ht="20.25" customHeight="1" x14ac:dyDescent="0.35">
      <c r="A23" s="237"/>
      <c r="B23" s="7" t="s">
        <v>522</v>
      </c>
      <c r="C23" s="8">
        <v>273800</v>
      </c>
      <c r="D23" s="9">
        <v>202800</v>
      </c>
      <c r="E23" s="40">
        <f t="shared" si="0"/>
        <v>0.25931336742147498</v>
      </c>
      <c r="F23" s="342"/>
    </row>
    <row r="24" spans="1:6" ht="128" customHeight="1" x14ac:dyDescent="0.35">
      <c r="A24" s="237"/>
      <c r="B24" s="339" t="s">
        <v>523</v>
      </c>
      <c r="C24" s="340"/>
      <c r="D24" s="340"/>
      <c r="E24" s="341"/>
      <c r="F24" s="343"/>
    </row>
    <row r="25" spans="1:6" ht="20.25" customHeight="1" x14ac:dyDescent="0.35">
      <c r="A25" s="5" t="s">
        <v>260</v>
      </c>
      <c r="B25" s="5" t="s">
        <v>261</v>
      </c>
      <c r="C25" s="5" t="s">
        <v>262</v>
      </c>
      <c r="D25" s="5" t="s">
        <v>263</v>
      </c>
      <c r="E25" s="5" t="s">
        <v>264</v>
      </c>
      <c r="F25" s="6" t="s">
        <v>265</v>
      </c>
    </row>
    <row r="26" spans="1:6" ht="20.25" customHeight="1" x14ac:dyDescent="0.35">
      <c r="A26" s="236" t="s">
        <v>524</v>
      </c>
      <c r="B26" s="7" t="s">
        <v>525</v>
      </c>
      <c r="C26" s="8">
        <v>305800</v>
      </c>
      <c r="D26" s="9">
        <v>207800</v>
      </c>
      <c r="E26" s="40">
        <f>1-D26/C26</f>
        <v>0.32047089601046402</v>
      </c>
      <c r="F26" s="292" t="s">
        <v>1527</v>
      </c>
    </row>
    <row r="27" spans="1:6" ht="20.25" customHeight="1" x14ac:dyDescent="0.35">
      <c r="A27" s="237"/>
      <c r="B27" s="7" t="s">
        <v>526</v>
      </c>
      <c r="C27" s="8">
        <v>325800</v>
      </c>
      <c r="D27" s="9">
        <v>222800</v>
      </c>
      <c r="E27" s="40">
        <f>1-D27/C27</f>
        <v>0.31614487415592402</v>
      </c>
      <c r="F27" s="293"/>
    </row>
    <row r="28" spans="1:6" ht="20.25" customHeight="1" x14ac:dyDescent="0.35">
      <c r="A28" s="237"/>
      <c r="B28" s="7" t="s">
        <v>527</v>
      </c>
      <c r="C28" s="8">
        <v>326800</v>
      </c>
      <c r="D28" s="9">
        <v>223800</v>
      </c>
      <c r="E28" s="40">
        <f>1-D28/C28</f>
        <v>0.31517747858017098</v>
      </c>
      <c r="F28" s="293"/>
    </row>
    <row r="29" spans="1:6" ht="20.25" customHeight="1" x14ac:dyDescent="0.35">
      <c r="A29" s="237"/>
      <c r="B29" s="7" t="s">
        <v>528</v>
      </c>
      <c r="C29" s="8">
        <v>345800</v>
      </c>
      <c r="D29" s="9">
        <v>237800</v>
      </c>
      <c r="E29" s="40">
        <f t="shared" ref="E29:E34" si="1">1-D29/C29</f>
        <v>0.31231925968768098</v>
      </c>
      <c r="F29" s="293"/>
    </row>
    <row r="30" spans="1:6" ht="20.25" customHeight="1" x14ac:dyDescent="0.35">
      <c r="A30" s="237"/>
      <c r="B30" s="7" t="s">
        <v>529</v>
      </c>
      <c r="C30" s="8">
        <v>375800</v>
      </c>
      <c r="D30" s="9">
        <v>267800</v>
      </c>
      <c r="E30" s="40">
        <f t="shared" si="1"/>
        <v>0.28738690792975002</v>
      </c>
      <c r="F30" s="293"/>
    </row>
    <row r="31" spans="1:6" ht="20.25" customHeight="1" x14ac:dyDescent="0.35">
      <c r="A31" s="237"/>
      <c r="B31" s="7" t="s">
        <v>530</v>
      </c>
      <c r="C31" s="8">
        <v>398800</v>
      </c>
      <c r="D31" s="9">
        <v>287800</v>
      </c>
      <c r="E31" s="40">
        <f t="shared" si="1"/>
        <v>0.27833500501504499</v>
      </c>
      <c r="F31" s="293"/>
    </row>
    <row r="32" spans="1:6" ht="20.25" customHeight="1" x14ac:dyDescent="0.35">
      <c r="A32" s="237"/>
      <c r="B32" s="7" t="s">
        <v>531</v>
      </c>
      <c r="C32" s="8">
        <v>365800</v>
      </c>
      <c r="D32" s="9">
        <v>257800</v>
      </c>
      <c r="E32" s="40">
        <f t="shared" si="1"/>
        <v>0.29524330235101098</v>
      </c>
      <c r="F32" s="293"/>
    </row>
    <row r="33" spans="1:6" ht="20.25" customHeight="1" x14ac:dyDescent="0.35">
      <c r="A33" s="237"/>
      <c r="B33" s="7" t="s">
        <v>532</v>
      </c>
      <c r="C33" s="8">
        <v>405800</v>
      </c>
      <c r="D33" s="9">
        <v>297800</v>
      </c>
      <c r="E33" s="40">
        <f t="shared" si="1"/>
        <v>0.26614095613602801</v>
      </c>
      <c r="F33" s="293"/>
    </row>
    <row r="34" spans="1:6" ht="20.25" customHeight="1" x14ac:dyDescent="0.35">
      <c r="A34" s="237"/>
      <c r="B34" s="7" t="s">
        <v>533</v>
      </c>
      <c r="C34" s="8">
        <v>468800</v>
      </c>
      <c r="D34" s="9">
        <v>360800</v>
      </c>
      <c r="E34" s="40">
        <f t="shared" si="1"/>
        <v>0.23037542662116001</v>
      </c>
      <c r="F34" s="293"/>
    </row>
    <row r="35" spans="1:6" ht="108" customHeight="1" x14ac:dyDescent="0.35">
      <c r="A35" s="238"/>
      <c r="B35" s="339" t="s">
        <v>534</v>
      </c>
      <c r="C35" s="340"/>
      <c r="D35" s="340"/>
      <c r="E35" s="341"/>
      <c r="F35" s="294"/>
    </row>
    <row r="36" spans="1:6" ht="20.25" customHeight="1" x14ac:dyDescent="0.35">
      <c r="A36" s="5" t="s">
        <v>260</v>
      </c>
      <c r="B36" s="5" t="s">
        <v>261</v>
      </c>
      <c r="C36" s="5" t="s">
        <v>262</v>
      </c>
      <c r="D36" s="5" t="s">
        <v>263</v>
      </c>
      <c r="E36" s="5" t="s">
        <v>264</v>
      </c>
      <c r="F36" s="6" t="s">
        <v>265</v>
      </c>
    </row>
    <row r="37" spans="1:6" ht="20.25" customHeight="1" x14ac:dyDescent="0.35">
      <c r="A37" s="236" t="s">
        <v>535</v>
      </c>
      <c r="B37" s="7" t="s">
        <v>536</v>
      </c>
      <c r="C37" s="8">
        <v>509800</v>
      </c>
      <c r="D37" s="9">
        <v>399800</v>
      </c>
      <c r="E37" s="40">
        <f t="shared" ref="E37:E42" si="2">1-D37/C37</f>
        <v>0.21577089054531201</v>
      </c>
      <c r="F37" s="242" t="s">
        <v>1527</v>
      </c>
    </row>
    <row r="38" spans="1:6" ht="20.25" customHeight="1" x14ac:dyDescent="0.35">
      <c r="A38" s="237"/>
      <c r="B38" s="7" t="s">
        <v>537</v>
      </c>
      <c r="C38" s="8">
        <v>549800</v>
      </c>
      <c r="D38" s="9">
        <v>434800</v>
      </c>
      <c r="E38" s="40">
        <f t="shared" si="2"/>
        <v>0.20916696980720301</v>
      </c>
      <c r="F38" s="242"/>
    </row>
    <row r="39" spans="1:6" ht="20.25" customHeight="1" x14ac:dyDescent="0.35">
      <c r="A39" s="237"/>
      <c r="B39" s="7" t="s">
        <v>538</v>
      </c>
      <c r="C39" s="8">
        <v>629800</v>
      </c>
      <c r="D39" s="9">
        <v>509800</v>
      </c>
      <c r="E39" s="40">
        <f t="shared" si="2"/>
        <v>0.190536678310575</v>
      </c>
      <c r="F39" s="242"/>
    </row>
    <row r="40" spans="1:6" ht="20.25" customHeight="1" x14ac:dyDescent="0.35">
      <c r="A40" s="237"/>
      <c r="B40" s="7" t="s">
        <v>539</v>
      </c>
      <c r="C40" s="8">
        <v>634800</v>
      </c>
      <c r="D40" s="9">
        <v>514800</v>
      </c>
      <c r="E40" s="40">
        <f t="shared" si="2"/>
        <v>0.18903591682419699</v>
      </c>
      <c r="F40" s="242"/>
    </row>
    <row r="41" spans="1:6" ht="20.25" customHeight="1" x14ac:dyDescent="0.35">
      <c r="A41" s="237"/>
      <c r="B41" s="7" t="s">
        <v>540</v>
      </c>
      <c r="C41" s="8">
        <v>700800</v>
      </c>
      <c r="D41" s="9">
        <v>575800</v>
      </c>
      <c r="E41" s="40">
        <f t="shared" si="2"/>
        <v>0.17836757990867599</v>
      </c>
      <c r="F41" s="242"/>
    </row>
    <row r="42" spans="1:6" ht="20.25" customHeight="1" x14ac:dyDescent="0.35">
      <c r="A42" s="237"/>
      <c r="B42" s="7" t="s">
        <v>541</v>
      </c>
      <c r="C42" s="8">
        <v>705800</v>
      </c>
      <c r="D42" s="9">
        <v>580800</v>
      </c>
      <c r="E42" s="40">
        <f t="shared" si="2"/>
        <v>0.177103995466138</v>
      </c>
      <c r="F42" s="242"/>
    </row>
    <row r="43" spans="1:6" ht="76.5" customHeight="1" x14ac:dyDescent="0.35">
      <c r="A43" s="238"/>
      <c r="B43" s="197" t="s">
        <v>542</v>
      </c>
      <c r="C43" s="286"/>
      <c r="D43" s="286"/>
      <c r="E43" s="286"/>
      <c r="F43" s="243"/>
    </row>
    <row r="44" spans="1:6" s="2" customFormat="1" ht="20.25" customHeight="1" x14ac:dyDescent="0.35">
      <c r="A44" s="287" t="s">
        <v>349</v>
      </c>
      <c r="B44" s="287"/>
      <c r="C44" s="287"/>
      <c r="D44" s="287"/>
      <c r="E44" s="287"/>
      <c r="F44" s="287"/>
    </row>
    <row r="45" spans="1:6" ht="15.5" hidden="1" x14ac:dyDescent="0.35"/>
    <row r="46" spans="1:6" ht="15.5" hidden="1" x14ac:dyDescent="0.35"/>
    <row r="47" spans="1:6" ht="15.5" hidden="1" x14ac:dyDescent="0.35"/>
    <row r="48" spans="1:6" ht="15.5" hidden="1" x14ac:dyDescent="0.35"/>
    <row r="49" ht="15.5" hidden="1" x14ac:dyDescent="0.35"/>
    <row r="50" ht="15.5" hidden="1" x14ac:dyDescent="0.35"/>
    <row r="51" ht="15.5" hidden="1" x14ac:dyDescent="0.35"/>
    <row r="52" ht="15.5" hidden="1" x14ac:dyDescent="0.35"/>
    <row r="53" ht="15.5" hidden="1" x14ac:dyDescent="0.35"/>
    <row r="54" ht="15.5" hidden="1" x14ac:dyDescent="0.35"/>
    <row r="55" ht="15.5" hidden="1" x14ac:dyDescent="0.35"/>
    <row r="56" ht="15.5" hidden="1" x14ac:dyDescent="0.35"/>
    <row r="57" ht="15.5" hidden="1" x14ac:dyDescent="0.35"/>
    <row r="58" ht="15.5" hidden="1" x14ac:dyDescent="0.35"/>
    <row r="59" ht="15.5" hidden="1" x14ac:dyDescent="0.35"/>
    <row r="60" ht="15.5" hidden="1" x14ac:dyDescent="0.35"/>
    <row r="61" ht="15.5" hidden="1" x14ac:dyDescent="0.35"/>
    <row r="62" ht="15.5" hidden="1" x14ac:dyDescent="0.35"/>
    <row r="63" ht="15.5" hidden="1" x14ac:dyDescent="0.35"/>
    <row r="64" ht="15.5" hidden="1" x14ac:dyDescent="0.35"/>
    <row r="65" ht="15.5" hidden="1" x14ac:dyDescent="0.35"/>
    <row r="66" ht="15.5" hidden="1" x14ac:dyDescent="0.35"/>
    <row r="67" ht="15.5" hidden="1" x14ac:dyDescent="0.35"/>
    <row r="68" ht="15.5" hidden="1" x14ac:dyDescent="0.35"/>
    <row r="69" ht="15.5" hidden="1" x14ac:dyDescent="0.35"/>
    <row r="70" ht="15.5" hidden="1" x14ac:dyDescent="0.35"/>
    <row r="71" ht="15.5" hidden="1" x14ac:dyDescent="0.35"/>
    <row r="72" ht="15.5" hidden="1" x14ac:dyDescent="0.35"/>
    <row r="73" ht="15.5" hidden="1" x14ac:dyDescent="0.35"/>
    <row r="74" ht="15.5" hidden="1" x14ac:dyDescent="0.35"/>
    <row r="75" ht="15.5" hidden="1" x14ac:dyDescent="0.35"/>
    <row r="76" ht="15.5" hidden="1" x14ac:dyDescent="0.35"/>
    <row r="77" ht="15.5" hidden="1" x14ac:dyDescent="0.35"/>
    <row r="78" ht="15.5" hidden="1" x14ac:dyDescent="0.35"/>
    <row r="79" ht="15.5" hidden="1" x14ac:dyDescent="0.35"/>
    <row r="80" ht="15.5" hidden="1" x14ac:dyDescent="0.35"/>
    <row r="81" ht="15.5" hidden="1" x14ac:dyDescent="0.35"/>
    <row r="82" ht="15.5" hidden="1" x14ac:dyDescent="0.35"/>
    <row r="83" ht="15.5" hidden="1" x14ac:dyDescent="0.35"/>
    <row r="84" ht="15.5" hidden="1" x14ac:dyDescent="0.35"/>
    <row r="85" ht="15.5" hidden="1" x14ac:dyDescent="0.35"/>
    <row r="86" ht="15.5" hidden="1" x14ac:dyDescent="0.35"/>
    <row r="87" ht="15.5" hidden="1" x14ac:dyDescent="0.35"/>
    <row r="88" ht="15.5" hidden="1" x14ac:dyDescent="0.35"/>
    <row r="89" ht="15.5" hidden="1" x14ac:dyDescent="0.35"/>
    <row r="90" ht="15.5" hidden="1" x14ac:dyDescent="0.35"/>
    <row r="91" ht="15.5" hidden="1" x14ac:dyDescent="0.35"/>
    <row r="92" ht="15.5" hidden="1" x14ac:dyDescent="0.35"/>
    <row r="93" ht="15.5" hidden="1" x14ac:dyDescent="0.35"/>
    <row r="94" ht="15.5" hidden="1" x14ac:dyDescent="0.35"/>
    <row r="95" ht="15.5" hidden="1" x14ac:dyDescent="0.35"/>
    <row r="96" ht="15.5" hidden="1" x14ac:dyDescent="0.35"/>
    <row r="97" ht="15.5" hidden="1" x14ac:dyDescent="0.35"/>
    <row r="98" ht="15.5" hidden="1" x14ac:dyDescent="0.35"/>
    <row r="99" ht="15.5" hidden="1" x14ac:dyDescent="0.35"/>
    <row r="100" ht="15.5" hidden="1" x14ac:dyDescent="0.35"/>
    <row r="101" ht="15.5" hidden="1" x14ac:dyDescent="0.35"/>
    <row r="102" ht="15.5" hidden="1" x14ac:dyDescent="0.35"/>
    <row r="103" ht="15.5" hidden="1" x14ac:dyDescent="0.35"/>
    <row r="104" ht="15.5" hidden="1" x14ac:dyDescent="0.35"/>
    <row r="105" ht="15.5" hidden="1" x14ac:dyDescent="0.35"/>
    <row r="106" ht="15.5" hidden="1" x14ac:dyDescent="0.35"/>
    <row r="107" ht="15.5" hidden="1" x14ac:dyDescent="0.35"/>
    <row r="108" ht="15.5" hidden="1" x14ac:dyDescent="0.35"/>
    <row r="109" ht="15.5" hidden="1" x14ac:dyDescent="0.35"/>
    <row r="110" ht="15.5" hidden="1" x14ac:dyDescent="0.35"/>
    <row r="111" ht="15.5" hidden="1" x14ac:dyDescent="0.35"/>
    <row r="112"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row r="143" ht="15.5" hidden="1" x14ac:dyDescent="0.35"/>
    <row r="144" ht="15.5" hidden="1" x14ac:dyDescent="0.35"/>
    <row r="145" ht="15.5" hidden="1" x14ac:dyDescent="0.35"/>
    <row r="146" ht="15.5" hidden="1" x14ac:dyDescent="0.35"/>
    <row r="147" ht="15.5" hidden="1" x14ac:dyDescent="0.35"/>
    <row r="148" ht="15.5" hidden="1" x14ac:dyDescent="0.35"/>
    <row r="149" ht="15.5" hidden="1" x14ac:dyDescent="0.35"/>
    <row r="150" ht="15.5" hidden="1" x14ac:dyDescent="0.35"/>
    <row r="151" ht="15.5" hidden="1" x14ac:dyDescent="0.35"/>
    <row r="152" ht="15.5" hidden="1" x14ac:dyDescent="0.35"/>
    <row r="153" ht="15.5" hidden="1" x14ac:dyDescent="0.35"/>
    <row r="154" ht="15.5" hidden="1" x14ac:dyDescent="0.35"/>
  </sheetData>
  <mergeCells count="17">
    <mergeCell ref="A44:F44"/>
    <mergeCell ref="A11:A16"/>
    <mergeCell ref="A18:A24"/>
    <mergeCell ref="A26:A35"/>
    <mergeCell ref="A37:A43"/>
    <mergeCell ref="F11:F16"/>
    <mergeCell ref="F18:F24"/>
    <mergeCell ref="F26:F35"/>
    <mergeCell ref="F37:F43"/>
    <mergeCell ref="B16:E16"/>
    <mergeCell ref="B24:E24"/>
    <mergeCell ref="B35:E35"/>
    <mergeCell ref="A1:F5"/>
    <mergeCell ref="A6:F7"/>
    <mergeCell ref="B43:E43"/>
    <mergeCell ref="A8:F8"/>
    <mergeCell ref="A9:XFD9"/>
  </mergeCells>
  <phoneticPr fontId="30" type="noConversion"/>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7993408001953185"/>
  </sheetPr>
  <dimension ref="A1:H315"/>
  <sheetViews>
    <sheetView workbookViewId="0">
      <selection sqref="A1:F5"/>
    </sheetView>
  </sheetViews>
  <sheetFormatPr defaultColWidth="0" defaultRowHeight="15.75" customHeight="1" zeroHeight="1" x14ac:dyDescent="0.35"/>
  <cols>
    <col min="1" max="1" width="13.83203125" style="3" customWidth="1"/>
    <col min="2" max="2" width="54.58203125" style="3" customWidth="1"/>
    <col min="3" max="5" width="13.83203125" style="3" customWidth="1"/>
    <col min="6" max="6" width="17.4140625" style="3" customWidth="1"/>
    <col min="7" max="8" width="0" style="3" hidden="1" customWidth="1"/>
    <col min="9" max="16384" width="13.83203125" style="3" hidden="1"/>
  </cols>
  <sheetData>
    <row r="1" spans="1:6" s="46" customFormat="1" ht="18.649999999999999" customHeight="1" x14ac:dyDescent="0.25">
      <c r="A1" s="216" t="s">
        <v>1530</v>
      </c>
      <c r="B1" s="217"/>
      <c r="C1" s="217"/>
      <c r="D1" s="217"/>
      <c r="E1" s="217"/>
      <c r="F1" s="218"/>
    </row>
    <row r="2" spans="1:6" s="46" customFormat="1" ht="18.649999999999999" customHeight="1" x14ac:dyDescent="0.25">
      <c r="A2" s="219"/>
      <c r="B2" s="220"/>
      <c r="C2" s="220"/>
      <c r="D2" s="220"/>
      <c r="E2" s="220"/>
      <c r="F2" s="221"/>
    </row>
    <row r="3" spans="1:6" s="46" customFormat="1" ht="18.649999999999999" customHeight="1" x14ac:dyDescent="0.25">
      <c r="A3" s="219"/>
      <c r="B3" s="220"/>
      <c r="C3" s="220"/>
      <c r="D3" s="220"/>
      <c r="E3" s="220"/>
      <c r="F3" s="221"/>
    </row>
    <row r="4" spans="1:6" s="46" customFormat="1" ht="18.649999999999999" customHeight="1" x14ac:dyDescent="0.25">
      <c r="A4" s="219"/>
      <c r="B4" s="220"/>
      <c r="C4" s="220"/>
      <c r="D4" s="220"/>
      <c r="E4" s="220"/>
      <c r="F4" s="221"/>
    </row>
    <row r="5" spans="1:6" s="46" customFormat="1" ht="18.649999999999999" customHeight="1" x14ac:dyDescent="0.25">
      <c r="A5" s="219"/>
      <c r="B5" s="220"/>
      <c r="C5" s="220"/>
      <c r="D5" s="220"/>
      <c r="E5" s="220"/>
      <c r="F5" s="221"/>
    </row>
    <row r="6" spans="1:6" ht="7.5" customHeight="1" x14ac:dyDescent="0.35">
      <c r="A6" s="350"/>
      <c r="B6" s="351"/>
      <c r="C6" s="351"/>
      <c r="D6" s="351"/>
      <c r="E6" s="351"/>
      <c r="F6" s="352"/>
    </row>
    <row r="7" spans="1:6" ht="7.5" customHeight="1" x14ac:dyDescent="0.35">
      <c r="A7" s="350"/>
      <c r="B7" s="351"/>
      <c r="C7" s="351"/>
      <c r="D7" s="351"/>
      <c r="E7" s="351"/>
      <c r="F7" s="352"/>
    </row>
    <row r="8" spans="1:6" ht="4.5" customHeight="1" x14ac:dyDescent="0.35">
      <c r="A8" s="227"/>
      <c r="B8" s="228"/>
      <c r="C8" s="228"/>
      <c r="D8" s="228"/>
      <c r="E8" s="228"/>
      <c r="F8" s="229"/>
    </row>
    <row r="9" spans="1:6" s="230" customFormat="1" ht="15.5" x14ac:dyDescent="0.35">
      <c r="B9" s="231"/>
      <c r="C9" s="231"/>
      <c r="D9" s="231"/>
      <c r="E9" s="231"/>
      <c r="F9" s="231"/>
    </row>
    <row r="10" spans="1:6" ht="18" customHeight="1" x14ac:dyDescent="0.35">
      <c r="A10" s="5" t="s">
        <v>260</v>
      </c>
      <c r="B10" s="5" t="s">
        <v>261</v>
      </c>
      <c r="C10" s="5" t="s">
        <v>262</v>
      </c>
      <c r="D10" s="5" t="s">
        <v>263</v>
      </c>
      <c r="E10" s="5" t="s">
        <v>264</v>
      </c>
      <c r="F10" s="6" t="s">
        <v>265</v>
      </c>
    </row>
    <row r="11" spans="1:6" ht="20.25" customHeight="1" x14ac:dyDescent="0.35">
      <c r="A11" s="236" t="s">
        <v>543</v>
      </c>
      <c r="B11" s="7" t="s">
        <v>544</v>
      </c>
      <c r="C11" s="8">
        <v>299900</v>
      </c>
      <c r="D11" s="9">
        <v>246600</v>
      </c>
      <c r="E11" s="10">
        <f>1-D11/C11</f>
        <v>0.17772590863621199</v>
      </c>
      <c r="F11" s="239" t="s">
        <v>1531</v>
      </c>
    </row>
    <row r="12" spans="1:6" ht="20.25" customHeight="1" x14ac:dyDescent="0.35">
      <c r="A12" s="237"/>
      <c r="B12" s="7" t="s">
        <v>545</v>
      </c>
      <c r="C12" s="8">
        <v>309900</v>
      </c>
      <c r="D12" s="9">
        <v>257000</v>
      </c>
      <c r="E12" s="10">
        <f t="shared" ref="E12:E15" si="0">1-D12/C12</f>
        <v>0.17070022587931599</v>
      </c>
      <c r="F12" s="240"/>
    </row>
    <row r="13" spans="1:6" ht="20.25" customHeight="1" x14ac:dyDescent="0.35">
      <c r="A13" s="237"/>
      <c r="B13" s="7" t="s">
        <v>546</v>
      </c>
      <c r="C13" s="8">
        <v>319900</v>
      </c>
      <c r="D13" s="9">
        <v>266300</v>
      </c>
      <c r="E13" s="10">
        <f t="shared" si="0"/>
        <v>0.16755236011253499</v>
      </c>
      <c r="F13" s="240"/>
    </row>
    <row r="14" spans="1:6" ht="20.25" customHeight="1" x14ac:dyDescent="0.35">
      <c r="A14" s="237"/>
      <c r="B14" s="7" t="s">
        <v>547</v>
      </c>
      <c r="C14" s="8">
        <v>339900</v>
      </c>
      <c r="D14" s="9">
        <v>286600</v>
      </c>
      <c r="E14" s="10">
        <f t="shared" si="0"/>
        <v>0.156810826713739</v>
      </c>
      <c r="F14" s="240"/>
    </row>
    <row r="15" spans="1:6" ht="20.25" customHeight="1" x14ac:dyDescent="0.35">
      <c r="A15" s="237"/>
      <c r="B15" s="7" t="s">
        <v>548</v>
      </c>
      <c r="C15" s="8">
        <v>359900</v>
      </c>
      <c r="D15" s="9">
        <v>306400</v>
      </c>
      <c r="E15" s="10">
        <f t="shared" si="0"/>
        <v>0.14865240344540201</v>
      </c>
      <c r="F15" s="240"/>
    </row>
    <row r="16" spans="1:6" ht="34.5" customHeight="1" x14ac:dyDescent="0.35">
      <c r="A16" s="237"/>
      <c r="B16" s="339" t="s">
        <v>549</v>
      </c>
      <c r="C16" s="340"/>
      <c r="D16" s="340"/>
      <c r="E16" s="341"/>
      <c r="F16" s="241"/>
    </row>
    <row r="17" spans="1:6" ht="18" customHeight="1" x14ac:dyDescent="0.35">
      <c r="A17" s="5" t="s">
        <v>260</v>
      </c>
      <c r="B17" s="5" t="s">
        <v>261</v>
      </c>
      <c r="C17" s="5" t="s">
        <v>262</v>
      </c>
      <c r="D17" s="5" t="s">
        <v>263</v>
      </c>
      <c r="E17" s="5" t="s">
        <v>264</v>
      </c>
      <c r="F17" s="6" t="s">
        <v>265</v>
      </c>
    </row>
    <row r="18" spans="1:6" ht="20.25" customHeight="1" x14ac:dyDescent="0.35">
      <c r="A18" s="236" t="s">
        <v>550</v>
      </c>
      <c r="B18" s="7" t="s">
        <v>551</v>
      </c>
      <c r="C18" s="8">
        <v>206800</v>
      </c>
      <c r="D18" s="9">
        <v>142100</v>
      </c>
      <c r="E18" s="10">
        <f>1-D18/C18</f>
        <v>0.31286266924564798</v>
      </c>
      <c r="F18" s="239" t="s">
        <v>1531</v>
      </c>
    </row>
    <row r="19" spans="1:6" ht="20.25" customHeight="1" x14ac:dyDescent="0.35">
      <c r="A19" s="237"/>
      <c r="B19" s="7" t="s">
        <v>552</v>
      </c>
      <c r="C19" s="8">
        <v>226800</v>
      </c>
      <c r="D19" s="9">
        <v>160700</v>
      </c>
      <c r="E19" s="10">
        <f t="shared" ref="E19:E22" si="1">1-D19/C19</f>
        <v>0.29144620811287503</v>
      </c>
      <c r="F19" s="240"/>
    </row>
    <row r="20" spans="1:6" ht="20.25" customHeight="1" x14ac:dyDescent="0.35">
      <c r="A20" s="237"/>
      <c r="B20" s="7" t="s">
        <v>553</v>
      </c>
      <c r="C20" s="8">
        <v>236800</v>
      </c>
      <c r="D20" s="9">
        <v>170100</v>
      </c>
      <c r="E20" s="10">
        <f t="shared" si="1"/>
        <v>0.28167229729729698</v>
      </c>
      <c r="F20" s="240"/>
    </row>
    <row r="21" spans="1:6" ht="20.25" customHeight="1" x14ac:dyDescent="0.35">
      <c r="A21" s="237"/>
      <c r="B21" s="7" t="s">
        <v>554</v>
      </c>
      <c r="C21" s="8">
        <v>246800</v>
      </c>
      <c r="D21" s="9">
        <v>179400</v>
      </c>
      <c r="E21" s="10">
        <f t="shared" si="1"/>
        <v>0.27309562398703402</v>
      </c>
      <c r="F21" s="240"/>
    </row>
    <row r="22" spans="1:6" ht="20.25" customHeight="1" x14ac:dyDescent="0.35">
      <c r="A22" s="237"/>
      <c r="B22" s="7" t="s">
        <v>555</v>
      </c>
      <c r="C22" s="8">
        <v>266800</v>
      </c>
      <c r="D22" s="9">
        <v>198000</v>
      </c>
      <c r="E22" s="10">
        <f t="shared" si="1"/>
        <v>0.25787106446776598</v>
      </c>
      <c r="F22" s="240"/>
    </row>
    <row r="23" spans="1:6" ht="42.75" customHeight="1" x14ac:dyDescent="0.35">
      <c r="A23" s="237"/>
      <c r="B23" s="339" t="s">
        <v>556</v>
      </c>
      <c r="C23" s="340"/>
      <c r="D23" s="340"/>
      <c r="E23" s="341"/>
      <c r="F23" s="241"/>
    </row>
    <row r="24" spans="1:6" ht="18" customHeight="1" x14ac:dyDescent="0.35">
      <c r="A24" s="5" t="s">
        <v>260</v>
      </c>
      <c r="B24" s="5" t="s">
        <v>261</v>
      </c>
      <c r="C24" s="5" t="s">
        <v>262</v>
      </c>
      <c r="D24" s="5" t="s">
        <v>263</v>
      </c>
      <c r="E24" s="5" t="s">
        <v>264</v>
      </c>
      <c r="F24" s="6" t="s">
        <v>265</v>
      </c>
    </row>
    <row r="25" spans="1:6" s="2" customFormat="1" ht="20.25" customHeight="1" x14ac:dyDescent="0.35">
      <c r="A25" s="356" t="s">
        <v>557</v>
      </c>
      <c r="B25" s="7" t="s">
        <v>558</v>
      </c>
      <c r="C25" s="8">
        <v>179900</v>
      </c>
      <c r="D25" s="9">
        <v>149100</v>
      </c>
      <c r="E25" s="10">
        <f t="shared" ref="E25:E32" si="2">1-D25/C25</f>
        <v>0.17120622568093399</v>
      </c>
      <c r="F25" s="345" t="s">
        <v>1532</v>
      </c>
    </row>
    <row r="26" spans="1:6" s="2" customFormat="1" ht="20.25" customHeight="1" x14ac:dyDescent="0.35">
      <c r="A26" s="355"/>
      <c r="B26" s="7" t="s">
        <v>559</v>
      </c>
      <c r="C26" s="8">
        <v>179900</v>
      </c>
      <c r="D26" s="9">
        <v>149100</v>
      </c>
      <c r="E26" s="10">
        <f t="shared" si="2"/>
        <v>0.17120622568093399</v>
      </c>
      <c r="F26" s="348"/>
    </row>
    <row r="27" spans="1:6" s="2" customFormat="1" ht="20.25" customHeight="1" x14ac:dyDescent="0.35">
      <c r="A27" s="355"/>
      <c r="B27" s="7" t="s">
        <v>560</v>
      </c>
      <c r="C27" s="8">
        <v>205900</v>
      </c>
      <c r="D27" s="9">
        <v>173000</v>
      </c>
      <c r="E27" s="10">
        <f t="shared" si="2"/>
        <v>0.15978630403108299</v>
      </c>
      <c r="F27" s="348"/>
    </row>
    <row r="28" spans="1:6" s="2" customFormat="1" ht="20.25" customHeight="1" x14ac:dyDescent="0.35">
      <c r="A28" s="355"/>
      <c r="B28" s="7" t="s">
        <v>561</v>
      </c>
      <c r="C28" s="8">
        <v>205900</v>
      </c>
      <c r="D28" s="9">
        <v>173000</v>
      </c>
      <c r="E28" s="10">
        <f t="shared" si="2"/>
        <v>0.15978630403108299</v>
      </c>
      <c r="F28" s="348"/>
    </row>
    <row r="29" spans="1:6" s="2" customFormat="1" ht="20.25" customHeight="1" x14ac:dyDescent="0.35">
      <c r="A29" s="355"/>
      <c r="B29" s="7" t="s">
        <v>562</v>
      </c>
      <c r="C29" s="8">
        <v>225900</v>
      </c>
      <c r="D29" s="9">
        <v>191400</v>
      </c>
      <c r="E29" s="10">
        <f t="shared" si="2"/>
        <v>0.152722443559097</v>
      </c>
      <c r="F29" s="348"/>
    </row>
    <row r="30" spans="1:6" s="2" customFormat="1" ht="20.25" customHeight="1" x14ac:dyDescent="0.35">
      <c r="A30" s="355"/>
      <c r="B30" s="7" t="s">
        <v>563</v>
      </c>
      <c r="C30" s="8">
        <v>225900</v>
      </c>
      <c r="D30" s="9">
        <v>191400</v>
      </c>
      <c r="E30" s="10">
        <f t="shared" si="2"/>
        <v>0.152722443559097</v>
      </c>
      <c r="F30" s="348"/>
    </row>
    <row r="31" spans="1:6" s="2" customFormat="1" ht="20.25" customHeight="1" x14ac:dyDescent="0.35">
      <c r="A31" s="355"/>
      <c r="B31" s="7" t="s">
        <v>564</v>
      </c>
      <c r="C31" s="8">
        <v>239900</v>
      </c>
      <c r="D31" s="9">
        <v>204200</v>
      </c>
      <c r="E31" s="10">
        <f t="shared" si="2"/>
        <v>0.148812005002084</v>
      </c>
      <c r="F31" s="348"/>
    </row>
    <row r="32" spans="1:6" s="2" customFormat="1" ht="20.25" customHeight="1" x14ac:dyDescent="0.35">
      <c r="A32" s="355"/>
      <c r="B32" s="7" t="s">
        <v>565</v>
      </c>
      <c r="C32" s="8">
        <v>239900</v>
      </c>
      <c r="D32" s="9">
        <v>204200</v>
      </c>
      <c r="E32" s="10">
        <f t="shared" si="2"/>
        <v>0.148812005002084</v>
      </c>
      <c r="F32" s="348"/>
    </row>
    <row r="33" spans="1:6" s="2" customFormat="1" ht="55.5" customHeight="1" x14ac:dyDescent="0.35">
      <c r="A33" s="355"/>
      <c r="B33" s="339" t="s">
        <v>566</v>
      </c>
      <c r="C33" s="340"/>
      <c r="D33" s="340"/>
      <c r="E33" s="341"/>
      <c r="F33" s="349"/>
    </row>
    <row r="34" spans="1:6" ht="18" customHeight="1" x14ac:dyDescent="0.35">
      <c r="A34" s="5" t="s">
        <v>260</v>
      </c>
      <c r="B34" s="5" t="s">
        <v>261</v>
      </c>
      <c r="C34" s="5" t="s">
        <v>262</v>
      </c>
      <c r="D34" s="5" t="s">
        <v>263</v>
      </c>
      <c r="E34" s="5" t="s">
        <v>264</v>
      </c>
      <c r="F34" s="6" t="s">
        <v>265</v>
      </c>
    </row>
    <row r="35" spans="1:6" ht="20.25" customHeight="1" x14ac:dyDescent="0.35">
      <c r="A35" s="236" t="s">
        <v>567</v>
      </c>
      <c r="B35" s="7" t="s">
        <v>568</v>
      </c>
      <c r="C35" s="8">
        <v>186800</v>
      </c>
      <c r="D35" s="9">
        <v>131700</v>
      </c>
      <c r="E35" s="10">
        <f>1-D35/C35</f>
        <v>0.294967880085653</v>
      </c>
      <c r="F35" s="239" t="s">
        <v>1531</v>
      </c>
    </row>
    <row r="36" spans="1:6" ht="20.25" customHeight="1" x14ac:dyDescent="0.35">
      <c r="A36" s="237"/>
      <c r="B36" s="7" t="s">
        <v>569</v>
      </c>
      <c r="C36" s="8">
        <v>209700</v>
      </c>
      <c r="D36" s="9">
        <v>149600</v>
      </c>
      <c r="E36" s="10">
        <f>1-D36/C36</f>
        <v>0.28659990462565599</v>
      </c>
      <c r="F36" s="240"/>
    </row>
    <row r="37" spans="1:6" ht="20.25" customHeight="1" x14ac:dyDescent="0.35">
      <c r="A37" s="237"/>
      <c r="B37" s="7" t="s">
        <v>570</v>
      </c>
      <c r="C37" s="8">
        <v>217000</v>
      </c>
      <c r="D37" s="9">
        <v>156400</v>
      </c>
      <c r="E37" s="10">
        <f>1-D37/C37</f>
        <v>0.27926267281105999</v>
      </c>
      <c r="F37" s="240"/>
    </row>
    <row r="38" spans="1:6" ht="34.5" customHeight="1" x14ac:dyDescent="0.35">
      <c r="A38" s="237"/>
      <c r="B38" s="339" t="s">
        <v>571</v>
      </c>
      <c r="C38" s="340"/>
      <c r="D38" s="340"/>
      <c r="E38" s="341"/>
      <c r="F38" s="241"/>
    </row>
    <row r="39" spans="1:6" s="4" customFormat="1" ht="20.25" customHeight="1" x14ac:dyDescent="0.35">
      <c r="A39" s="5" t="s">
        <v>260</v>
      </c>
      <c r="B39" s="5" t="s">
        <v>261</v>
      </c>
      <c r="C39" s="5" t="s">
        <v>262</v>
      </c>
      <c r="D39" s="5" t="s">
        <v>263</v>
      </c>
      <c r="E39" s="5" t="s">
        <v>264</v>
      </c>
      <c r="F39" s="6" t="s">
        <v>265</v>
      </c>
    </row>
    <row r="40" spans="1:6" s="4" customFormat="1" ht="20.25" customHeight="1" x14ac:dyDescent="0.35">
      <c r="A40" s="344" t="s">
        <v>572</v>
      </c>
      <c r="B40" s="7" t="s">
        <v>573</v>
      </c>
      <c r="C40" s="8">
        <v>250800</v>
      </c>
      <c r="D40" s="9">
        <v>214100</v>
      </c>
      <c r="E40" s="10">
        <f>1-D40/C40</f>
        <v>0.14633173843700201</v>
      </c>
      <c r="F40" s="242" t="s">
        <v>1531</v>
      </c>
    </row>
    <row r="41" spans="1:6" s="4" customFormat="1" ht="38.5" customHeight="1" x14ac:dyDescent="0.35">
      <c r="A41" s="362"/>
      <c r="B41" s="197" t="s">
        <v>574</v>
      </c>
      <c r="C41" s="286"/>
      <c r="D41" s="286"/>
      <c r="E41" s="286"/>
      <c r="F41" s="243"/>
    </row>
    <row r="42" spans="1:6" s="4" customFormat="1" ht="20.25" customHeight="1" x14ac:dyDescent="0.35">
      <c r="A42" s="5" t="s">
        <v>260</v>
      </c>
      <c r="B42" s="5" t="s">
        <v>261</v>
      </c>
      <c r="C42" s="5" t="s">
        <v>262</v>
      </c>
      <c r="D42" s="5" t="s">
        <v>263</v>
      </c>
      <c r="E42" s="5" t="s">
        <v>264</v>
      </c>
      <c r="F42" s="6" t="s">
        <v>265</v>
      </c>
    </row>
    <row r="43" spans="1:6" s="4" customFormat="1" ht="20.25" customHeight="1" x14ac:dyDescent="0.35">
      <c r="A43" s="356" t="s">
        <v>575</v>
      </c>
      <c r="B43" s="7" t="s">
        <v>576</v>
      </c>
      <c r="C43" s="8">
        <v>164500</v>
      </c>
      <c r="D43" s="9">
        <v>123700</v>
      </c>
      <c r="E43" s="10">
        <f>1-D43/C43</f>
        <v>0.24802431610942199</v>
      </c>
      <c r="F43" s="345" t="s">
        <v>1532</v>
      </c>
    </row>
    <row r="44" spans="1:6" s="4" customFormat="1" ht="20.25" customHeight="1" x14ac:dyDescent="0.35">
      <c r="A44" s="355"/>
      <c r="B44" s="7" t="s">
        <v>577</v>
      </c>
      <c r="C44" s="8">
        <v>188500</v>
      </c>
      <c r="D44" s="9">
        <v>145400</v>
      </c>
      <c r="E44" s="10">
        <f>1-D44/C44</f>
        <v>0.22864721485411099</v>
      </c>
      <c r="F44" s="348"/>
    </row>
    <row r="45" spans="1:6" s="4" customFormat="1" ht="20.25" customHeight="1" x14ac:dyDescent="0.35">
      <c r="A45" s="355"/>
      <c r="B45" s="7" t="s">
        <v>578</v>
      </c>
      <c r="C45" s="8">
        <v>176900</v>
      </c>
      <c r="D45" s="9">
        <v>143100</v>
      </c>
      <c r="E45" s="10">
        <f>1-D45/C45</f>
        <v>0.19106840022611599</v>
      </c>
      <c r="F45" s="348"/>
    </row>
    <row r="46" spans="1:6" s="4" customFormat="1" ht="20.25" customHeight="1" x14ac:dyDescent="0.35">
      <c r="A46" s="355"/>
      <c r="B46" s="7" t="s">
        <v>579</v>
      </c>
      <c r="C46" s="8">
        <v>192900</v>
      </c>
      <c r="D46" s="9">
        <v>159400</v>
      </c>
      <c r="E46" s="10">
        <f>1-D46/C46</f>
        <v>0.17366511145671301</v>
      </c>
      <c r="F46" s="348"/>
    </row>
    <row r="47" spans="1:6" s="4" customFormat="1" ht="56.5" customHeight="1" x14ac:dyDescent="0.35">
      <c r="A47" s="355"/>
      <c r="B47" s="197" t="s">
        <v>580</v>
      </c>
      <c r="C47" s="286"/>
      <c r="D47" s="286"/>
      <c r="E47" s="286"/>
      <c r="F47" s="349"/>
    </row>
    <row r="48" spans="1:6" s="4" customFormat="1" ht="20.25" customHeight="1" x14ac:dyDescent="0.35">
      <c r="A48" s="5" t="s">
        <v>260</v>
      </c>
      <c r="B48" s="5" t="s">
        <v>261</v>
      </c>
      <c r="C48" s="5" t="s">
        <v>262</v>
      </c>
      <c r="D48" s="5" t="s">
        <v>263</v>
      </c>
      <c r="E48" s="5" t="s">
        <v>264</v>
      </c>
      <c r="F48" s="6" t="s">
        <v>265</v>
      </c>
    </row>
    <row r="49" spans="1:6" s="4" customFormat="1" ht="20.25" customHeight="1" x14ac:dyDescent="0.35">
      <c r="A49" s="236" t="s">
        <v>581</v>
      </c>
      <c r="B49" s="7" t="s">
        <v>582</v>
      </c>
      <c r="C49" s="8">
        <v>299000</v>
      </c>
      <c r="D49" s="9">
        <v>239300</v>
      </c>
      <c r="E49" s="10">
        <f>1-D49/C49</f>
        <v>0.19966555183946499</v>
      </c>
      <c r="F49" s="292" t="s">
        <v>1531</v>
      </c>
    </row>
    <row r="50" spans="1:6" s="4" customFormat="1" ht="44.5" customHeight="1" x14ac:dyDescent="0.35">
      <c r="A50" s="238"/>
      <c r="B50" s="197" t="s">
        <v>583</v>
      </c>
      <c r="C50" s="286"/>
      <c r="D50" s="286"/>
      <c r="E50" s="286"/>
      <c r="F50" s="294"/>
    </row>
    <row r="51" spans="1:6" s="4" customFormat="1" ht="20.25" customHeight="1" x14ac:dyDescent="0.35">
      <c r="A51" s="5" t="s">
        <v>260</v>
      </c>
      <c r="B51" s="5" t="s">
        <v>261</v>
      </c>
      <c r="C51" s="5" t="s">
        <v>262</v>
      </c>
      <c r="D51" s="5" t="s">
        <v>263</v>
      </c>
      <c r="E51" s="5" t="s">
        <v>264</v>
      </c>
      <c r="F51" s="6" t="s">
        <v>265</v>
      </c>
    </row>
    <row r="52" spans="1:6" s="4" customFormat="1" ht="20.25" customHeight="1" x14ac:dyDescent="0.35">
      <c r="A52" s="356" t="s">
        <v>584</v>
      </c>
      <c r="B52" s="7" t="s">
        <v>585</v>
      </c>
      <c r="C52" s="8">
        <v>289000</v>
      </c>
      <c r="D52" s="9">
        <v>231600</v>
      </c>
      <c r="E52" s="10">
        <f>1-D52/C52</f>
        <v>0.19861591695501701</v>
      </c>
      <c r="F52" s="345" t="s">
        <v>1533</v>
      </c>
    </row>
    <row r="53" spans="1:6" s="4" customFormat="1" ht="40" customHeight="1" x14ac:dyDescent="0.35">
      <c r="A53" s="363"/>
      <c r="B53" s="197" t="s">
        <v>587</v>
      </c>
      <c r="C53" s="286"/>
      <c r="D53" s="286"/>
      <c r="E53" s="286"/>
      <c r="F53" s="347"/>
    </row>
    <row r="54" spans="1:6" s="4" customFormat="1" ht="20.25" customHeight="1" x14ac:dyDescent="0.35">
      <c r="A54" s="5" t="s">
        <v>260</v>
      </c>
      <c r="B54" s="5" t="s">
        <v>261</v>
      </c>
      <c r="C54" s="5" t="s">
        <v>262</v>
      </c>
      <c r="D54" s="5" t="s">
        <v>263</v>
      </c>
      <c r="E54" s="5" t="s">
        <v>264</v>
      </c>
      <c r="F54" s="6" t="s">
        <v>265</v>
      </c>
    </row>
    <row r="55" spans="1:6" s="4" customFormat="1" ht="20.25" customHeight="1" x14ac:dyDescent="0.35">
      <c r="A55" s="236" t="s">
        <v>588</v>
      </c>
      <c r="B55" s="43" t="s">
        <v>589</v>
      </c>
      <c r="C55" s="45">
        <v>289800</v>
      </c>
      <c r="D55" s="39">
        <v>217700</v>
      </c>
      <c r="E55" s="44">
        <v>0.24879227053140099</v>
      </c>
      <c r="F55" s="242" t="s">
        <v>1532</v>
      </c>
    </row>
    <row r="56" spans="1:6" s="4" customFormat="1" ht="20.25" customHeight="1" x14ac:dyDescent="0.35">
      <c r="A56" s="237"/>
      <c r="B56" s="43" t="s">
        <v>590</v>
      </c>
      <c r="C56" s="45">
        <v>304800</v>
      </c>
      <c r="D56" s="39">
        <v>221800</v>
      </c>
      <c r="E56" s="44">
        <v>0.272309711286089</v>
      </c>
      <c r="F56" s="291"/>
    </row>
    <row r="57" spans="1:6" s="4" customFormat="1" ht="20.25" customHeight="1" x14ac:dyDescent="0.35">
      <c r="A57" s="237"/>
      <c r="B57" s="43" t="s">
        <v>591</v>
      </c>
      <c r="C57" s="45">
        <v>324800</v>
      </c>
      <c r="D57" s="39">
        <v>238600</v>
      </c>
      <c r="E57" s="44">
        <v>0.26539408866995101</v>
      </c>
      <c r="F57" s="291"/>
    </row>
    <row r="58" spans="1:6" s="4" customFormat="1" ht="20.25" customHeight="1" x14ac:dyDescent="0.35">
      <c r="A58" s="237"/>
      <c r="B58" s="43" t="s">
        <v>592</v>
      </c>
      <c r="C58" s="45">
        <v>362800</v>
      </c>
      <c r="D58" s="39">
        <v>267700</v>
      </c>
      <c r="E58" s="44">
        <v>0.26212789415656002</v>
      </c>
      <c r="F58" s="291"/>
    </row>
    <row r="59" spans="1:6" s="4" customFormat="1" ht="20.25" customHeight="1" x14ac:dyDescent="0.35">
      <c r="A59" s="237"/>
      <c r="B59" s="43" t="s">
        <v>593</v>
      </c>
      <c r="C59" s="45">
        <v>402800</v>
      </c>
      <c r="D59" s="39">
        <v>287200</v>
      </c>
      <c r="E59" s="44">
        <v>0.28699106256206602</v>
      </c>
      <c r="F59" s="291"/>
    </row>
    <row r="60" spans="1:6" s="4" customFormat="1" ht="44" customHeight="1" x14ac:dyDescent="0.35">
      <c r="A60" s="238"/>
      <c r="B60" s="357" t="s">
        <v>594</v>
      </c>
      <c r="C60" s="358"/>
      <c r="D60" s="358"/>
      <c r="E60" s="358"/>
      <c r="F60" s="291"/>
    </row>
    <row r="61" spans="1:6" ht="20.25" customHeight="1" x14ac:dyDescent="0.35">
      <c r="A61" s="5" t="s">
        <v>260</v>
      </c>
      <c r="B61" s="5" t="s">
        <v>261</v>
      </c>
      <c r="C61" s="5" t="s">
        <v>262</v>
      </c>
      <c r="D61" s="5" t="s">
        <v>263</v>
      </c>
      <c r="E61" s="5" t="s">
        <v>264</v>
      </c>
      <c r="F61" s="6" t="s">
        <v>265</v>
      </c>
    </row>
    <row r="62" spans="1:6" s="2" customFormat="1" ht="20.25" customHeight="1" x14ac:dyDescent="0.35">
      <c r="A62" s="355" t="s">
        <v>595</v>
      </c>
      <c r="B62" s="7" t="s">
        <v>596</v>
      </c>
      <c r="C62" s="8">
        <v>115900</v>
      </c>
      <c r="D62" s="9">
        <v>89900</v>
      </c>
      <c r="E62" s="10">
        <f t="shared" ref="E62:E68" si="3">1-D62/C62</f>
        <v>0.22433132010353801</v>
      </c>
      <c r="F62" s="348" t="s">
        <v>1531</v>
      </c>
    </row>
    <row r="63" spans="1:6" s="2" customFormat="1" ht="20.25" customHeight="1" x14ac:dyDescent="0.35">
      <c r="A63" s="355"/>
      <c r="B63" s="7" t="s">
        <v>597</v>
      </c>
      <c r="C63" s="8">
        <v>128900</v>
      </c>
      <c r="D63" s="9">
        <v>102000</v>
      </c>
      <c r="E63" s="10">
        <f t="shared" si="3"/>
        <v>0.20868890612878199</v>
      </c>
      <c r="F63" s="348"/>
    </row>
    <row r="64" spans="1:6" s="2" customFormat="1" ht="20.25" customHeight="1" x14ac:dyDescent="0.35">
      <c r="A64" s="355"/>
      <c r="B64" s="7" t="s">
        <v>598</v>
      </c>
      <c r="C64" s="8">
        <v>140900</v>
      </c>
      <c r="D64" s="9">
        <v>113100</v>
      </c>
      <c r="E64" s="10">
        <f t="shared" si="3"/>
        <v>0.19730305180979399</v>
      </c>
      <c r="F64" s="348"/>
    </row>
    <row r="65" spans="1:6" s="2" customFormat="1" ht="20.25" customHeight="1" x14ac:dyDescent="0.35">
      <c r="A65" s="355"/>
      <c r="B65" s="7" t="s">
        <v>599</v>
      </c>
      <c r="C65" s="8">
        <v>149900</v>
      </c>
      <c r="D65" s="9">
        <v>121500</v>
      </c>
      <c r="E65" s="10">
        <f t="shared" si="3"/>
        <v>0.18945963975984001</v>
      </c>
      <c r="F65" s="348"/>
    </row>
    <row r="66" spans="1:6" s="2" customFormat="1" ht="20.25" customHeight="1" x14ac:dyDescent="0.35">
      <c r="A66" s="355"/>
      <c r="B66" s="7" t="s">
        <v>600</v>
      </c>
      <c r="C66" s="8">
        <v>161900</v>
      </c>
      <c r="D66" s="9">
        <v>132700</v>
      </c>
      <c r="E66" s="10">
        <f t="shared" si="3"/>
        <v>0.18035824583075999</v>
      </c>
      <c r="F66" s="348"/>
    </row>
    <row r="67" spans="1:6" s="2" customFormat="1" ht="20.25" customHeight="1" x14ac:dyDescent="0.35">
      <c r="A67" s="355"/>
      <c r="B67" s="7" t="s">
        <v>601</v>
      </c>
      <c r="C67" s="8">
        <v>1500</v>
      </c>
      <c r="D67" s="9">
        <v>1400</v>
      </c>
      <c r="E67" s="10">
        <f t="shared" si="3"/>
        <v>6.6666666666666693E-2</v>
      </c>
      <c r="F67" s="348"/>
    </row>
    <row r="68" spans="1:6" s="2" customFormat="1" ht="20.25" customHeight="1" x14ac:dyDescent="0.35">
      <c r="A68" s="355"/>
      <c r="B68" s="7" t="s">
        <v>602</v>
      </c>
      <c r="C68" s="8">
        <v>300</v>
      </c>
      <c r="D68" s="9">
        <v>300</v>
      </c>
      <c r="E68" s="10">
        <f t="shared" si="3"/>
        <v>0</v>
      </c>
      <c r="F68" s="346"/>
    </row>
    <row r="69" spans="1:6" ht="20.25" customHeight="1" x14ac:dyDescent="0.35">
      <c r="A69" s="5" t="s">
        <v>260</v>
      </c>
      <c r="B69" s="5" t="s">
        <v>261</v>
      </c>
      <c r="C69" s="5" t="s">
        <v>262</v>
      </c>
      <c r="D69" s="5" t="s">
        <v>263</v>
      </c>
      <c r="E69" s="5" t="s">
        <v>264</v>
      </c>
      <c r="F69" s="6" t="s">
        <v>265</v>
      </c>
    </row>
    <row r="70" spans="1:6" s="2" customFormat="1" ht="20.25" customHeight="1" x14ac:dyDescent="0.35">
      <c r="A70" s="356" t="s">
        <v>603</v>
      </c>
      <c r="B70" s="7" t="s">
        <v>604</v>
      </c>
      <c r="C70" s="8">
        <v>158600</v>
      </c>
      <c r="D70" s="9">
        <v>125700</v>
      </c>
      <c r="E70" s="10">
        <f>1-D70/C70</f>
        <v>0.20744010088272399</v>
      </c>
      <c r="F70" s="345" t="s">
        <v>1531</v>
      </c>
    </row>
    <row r="71" spans="1:6" s="2" customFormat="1" ht="20.25" customHeight="1" x14ac:dyDescent="0.35">
      <c r="A71" s="355"/>
      <c r="B71" s="7" t="s">
        <v>605</v>
      </c>
      <c r="C71" s="8">
        <v>175600</v>
      </c>
      <c r="D71" s="9">
        <v>142300</v>
      </c>
      <c r="E71" s="10">
        <f>1-D71/C71</f>
        <v>0.18963553530751701</v>
      </c>
      <c r="F71" s="346"/>
    </row>
    <row r="72" spans="1:6" s="2" customFormat="1" ht="20.25" customHeight="1" x14ac:dyDescent="0.35">
      <c r="A72" s="355"/>
      <c r="B72" s="7" t="s">
        <v>606</v>
      </c>
      <c r="C72" s="8">
        <v>181600</v>
      </c>
      <c r="D72" s="9">
        <v>147900</v>
      </c>
      <c r="E72" s="10">
        <f>1-D72/C72</f>
        <v>0.18557268722466999</v>
      </c>
      <c r="F72" s="346"/>
    </row>
    <row r="73" spans="1:6" s="2" customFormat="1" ht="20.25" customHeight="1" x14ac:dyDescent="0.35">
      <c r="A73" s="355"/>
      <c r="B73" s="7" t="s">
        <v>607</v>
      </c>
      <c r="C73" s="8">
        <v>197600</v>
      </c>
      <c r="D73" s="9">
        <v>162800</v>
      </c>
      <c r="E73" s="10">
        <f>1-D73/C73</f>
        <v>0.176113360323887</v>
      </c>
      <c r="F73" s="346"/>
    </row>
    <row r="74" spans="1:6" s="2" customFormat="1" ht="20.25" customHeight="1" x14ac:dyDescent="0.35">
      <c r="A74" s="355"/>
      <c r="B74" s="7" t="s">
        <v>608</v>
      </c>
      <c r="C74" s="8">
        <v>216600</v>
      </c>
      <c r="D74" s="9">
        <v>180500</v>
      </c>
      <c r="E74" s="10">
        <f>1-D74/C74</f>
        <v>0.16666666666666699</v>
      </c>
      <c r="F74" s="346"/>
    </row>
    <row r="75" spans="1:6" s="2" customFormat="1" ht="20.25" customHeight="1" x14ac:dyDescent="0.35">
      <c r="A75" s="355"/>
      <c r="B75" s="7" t="s">
        <v>609</v>
      </c>
      <c r="C75" s="8">
        <v>125900</v>
      </c>
      <c r="D75" s="9">
        <v>81200</v>
      </c>
      <c r="E75" s="10">
        <f t="shared" ref="E75:E79" si="4">1-D75/C75</f>
        <v>0.35504368546465398</v>
      </c>
      <c r="F75" s="346"/>
    </row>
    <row r="76" spans="1:6" s="2" customFormat="1" ht="20.25" customHeight="1" x14ac:dyDescent="0.35">
      <c r="A76" s="355"/>
      <c r="B76" s="7" t="s">
        <v>610</v>
      </c>
      <c r="C76" s="8">
        <v>135900</v>
      </c>
      <c r="D76" s="9">
        <v>90500</v>
      </c>
      <c r="E76" s="10">
        <f t="shared" si="4"/>
        <v>0.33406916850625501</v>
      </c>
      <c r="F76" s="346"/>
    </row>
    <row r="77" spans="1:6" s="2" customFormat="1" ht="20.25" customHeight="1" x14ac:dyDescent="0.35">
      <c r="A77" s="355"/>
      <c r="B77" s="7" t="s">
        <v>611</v>
      </c>
      <c r="C77" s="8">
        <v>146900</v>
      </c>
      <c r="D77" s="9">
        <v>100800</v>
      </c>
      <c r="E77" s="10">
        <f t="shared" si="4"/>
        <v>0.31381892443839299</v>
      </c>
      <c r="F77" s="346"/>
    </row>
    <row r="78" spans="1:6" s="2" customFormat="1" ht="20.25" customHeight="1" x14ac:dyDescent="0.35">
      <c r="A78" s="355"/>
      <c r="B78" s="7" t="s">
        <v>612</v>
      </c>
      <c r="C78" s="8">
        <v>143900</v>
      </c>
      <c r="D78" s="9">
        <v>98000</v>
      </c>
      <c r="E78" s="10">
        <f t="shared" si="4"/>
        <v>0.31897150799166102</v>
      </c>
      <c r="F78" s="346"/>
    </row>
    <row r="79" spans="1:6" s="2" customFormat="1" ht="20.25" customHeight="1" x14ac:dyDescent="0.35">
      <c r="A79" s="355"/>
      <c r="B79" s="7" t="s">
        <v>613</v>
      </c>
      <c r="C79" s="8">
        <v>154900</v>
      </c>
      <c r="D79" s="9">
        <v>108200</v>
      </c>
      <c r="E79" s="10">
        <f t="shared" si="4"/>
        <v>0.301484828921885</v>
      </c>
      <c r="F79" s="346"/>
    </row>
    <row r="80" spans="1:6" s="2" customFormat="1" ht="43" customHeight="1" x14ac:dyDescent="0.35">
      <c r="A80" s="355"/>
      <c r="B80" s="295" t="s">
        <v>614</v>
      </c>
      <c r="C80" s="286"/>
      <c r="D80" s="286"/>
      <c r="E80" s="286"/>
      <c r="F80" s="346"/>
    </row>
    <row r="81" spans="1:6" ht="20.25" customHeight="1" x14ac:dyDescent="0.35">
      <c r="A81" s="5" t="s">
        <v>260</v>
      </c>
      <c r="B81" s="5" t="s">
        <v>261</v>
      </c>
      <c r="C81" s="5" t="s">
        <v>262</v>
      </c>
      <c r="D81" s="5" t="s">
        <v>263</v>
      </c>
      <c r="E81" s="5" t="s">
        <v>264</v>
      </c>
      <c r="F81" s="6" t="s">
        <v>265</v>
      </c>
    </row>
    <row r="82" spans="1:6" s="2" customFormat="1" ht="20.25" customHeight="1" x14ac:dyDescent="0.35">
      <c r="A82" s="355" t="s">
        <v>615</v>
      </c>
      <c r="B82" s="43" t="s">
        <v>616</v>
      </c>
      <c r="C82" s="45">
        <v>150900</v>
      </c>
      <c r="D82" s="39">
        <v>110300</v>
      </c>
      <c r="E82" s="10">
        <f t="shared" ref="E82:E87" si="5">1-D82/C82</f>
        <v>0.26905235255135901</v>
      </c>
      <c r="F82" s="345" t="s">
        <v>1534</v>
      </c>
    </row>
    <row r="83" spans="1:6" s="2" customFormat="1" ht="20.25" customHeight="1" x14ac:dyDescent="0.35">
      <c r="A83" s="355"/>
      <c r="B83" s="43" t="s">
        <v>618</v>
      </c>
      <c r="C83" s="45">
        <v>160900</v>
      </c>
      <c r="D83" s="39">
        <v>119700</v>
      </c>
      <c r="E83" s="10">
        <f t="shared" si="5"/>
        <v>0.25605966438781902</v>
      </c>
      <c r="F83" s="348"/>
    </row>
    <row r="84" spans="1:6" s="2" customFormat="1" ht="20.25" customHeight="1" x14ac:dyDescent="0.35">
      <c r="A84" s="355"/>
      <c r="B84" s="43" t="s">
        <v>619</v>
      </c>
      <c r="C84" s="45">
        <v>170900</v>
      </c>
      <c r="D84" s="39">
        <v>128000</v>
      </c>
      <c r="E84" s="10">
        <f t="shared" si="5"/>
        <v>0.25102399063780001</v>
      </c>
      <c r="F84" s="348"/>
    </row>
    <row r="85" spans="1:6" s="2" customFormat="1" ht="20.25" customHeight="1" x14ac:dyDescent="0.35">
      <c r="A85" s="355"/>
      <c r="B85" s="43" t="s">
        <v>620</v>
      </c>
      <c r="C85" s="45">
        <v>173900</v>
      </c>
      <c r="D85" s="39">
        <v>131800</v>
      </c>
      <c r="E85" s="10">
        <f t="shared" si="5"/>
        <v>0.242093156986774</v>
      </c>
      <c r="F85" s="348"/>
    </row>
    <row r="86" spans="1:6" s="2" customFormat="1" ht="20.25" customHeight="1" x14ac:dyDescent="0.35">
      <c r="A86" s="355"/>
      <c r="B86" s="43" t="s">
        <v>621</v>
      </c>
      <c r="C86" s="45">
        <v>183900</v>
      </c>
      <c r="D86" s="39">
        <v>141100</v>
      </c>
      <c r="E86" s="10">
        <f t="shared" si="5"/>
        <v>0.23273518216422001</v>
      </c>
      <c r="F86" s="348"/>
    </row>
    <row r="87" spans="1:6" s="2" customFormat="1" ht="20.25" customHeight="1" x14ac:dyDescent="0.35">
      <c r="A87" s="355"/>
      <c r="B87" s="43" t="s">
        <v>622</v>
      </c>
      <c r="C87" s="45">
        <v>195900</v>
      </c>
      <c r="D87" s="39">
        <v>152300</v>
      </c>
      <c r="E87" s="10">
        <f t="shared" si="5"/>
        <v>0.222562531904033</v>
      </c>
      <c r="F87" s="348"/>
    </row>
    <row r="88" spans="1:6" s="2" customFormat="1" ht="34" customHeight="1" x14ac:dyDescent="0.35">
      <c r="A88" s="12"/>
      <c r="B88" s="359" t="s">
        <v>623</v>
      </c>
      <c r="C88" s="360"/>
      <c r="D88" s="360"/>
      <c r="E88" s="361"/>
      <c r="F88" s="28"/>
    </row>
    <row r="89" spans="1:6" ht="20.25" customHeight="1" x14ac:dyDescent="0.35">
      <c r="A89" s="5" t="s">
        <v>260</v>
      </c>
      <c r="B89" s="5" t="s">
        <v>261</v>
      </c>
      <c r="C89" s="5" t="s">
        <v>262</v>
      </c>
      <c r="D89" s="5" t="s">
        <v>263</v>
      </c>
      <c r="E89" s="5" t="s">
        <v>264</v>
      </c>
      <c r="F89" s="6" t="s">
        <v>265</v>
      </c>
    </row>
    <row r="90" spans="1:6" s="2" customFormat="1" ht="20.25" customHeight="1" x14ac:dyDescent="0.35">
      <c r="A90" s="355" t="s">
        <v>624</v>
      </c>
      <c r="B90" s="7" t="s">
        <v>625</v>
      </c>
      <c r="C90" s="45">
        <v>120900</v>
      </c>
      <c r="D90" s="39">
        <v>85000</v>
      </c>
      <c r="E90" s="10">
        <f>1-D90/C90</f>
        <v>0.29693961952026499</v>
      </c>
      <c r="F90" s="345" t="s">
        <v>1534</v>
      </c>
    </row>
    <row r="91" spans="1:6" s="2" customFormat="1" ht="20.25" customHeight="1" x14ac:dyDescent="0.35">
      <c r="A91" s="355"/>
      <c r="B91" s="7" t="s">
        <v>626</v>
      </c>
      <c r="C91" s="45">
        <v>128900</v>
      </c>
      <c r="D91" s="39">
        <v>92400</v>
      </c>
      <c r="E91" s="10">
        <f>1-D91/C91</f>
        <v>0.28316524437548501</v>
      </c>
      <c r="F91" s="348"/>
    </row>
    <row r="92" spans="1:6" s="2" customFormat="1" ht="20.25" customHeight="1" x14ac:dyDescent="0.35">
      <c r="A92" s="355"/>
      <c r="B92" s="7" t="s">
        <v>627</v>
      </c>
      <c r="C92" s="45">
        <v>139900</v>
      </c>
      <c r="D92" s="39">
        <v>101800</v>
      </c>
      <c r="E92" s="10">
        <f>1-D92/C92</f>
        <v>0.27233738384560402</v>
      </c>
      <c r="F92" s="348"/>
    </row>
    <row r="93" spans="1:6" s="2" customFormat="1" ht="20.25" customHeight="1" x14ac:dyDescent="0.35">
      <c r="A93" s="355"/>
      <c r="B93" s="7" t="s">
        <v>628</v>
      </c>
      <c r="C93" s="45">
        <v>145900</v>
      </c>
      <c r="D93" s="39">
        <v>107400</v>
      </c>
      <c r="E93" s="10">
        <f>1-D93/C93</f>
        <v>0.26387936943111701</v>
      </c>
      <c r="F93" s="348"/>
    </row>
    <row r="94" spans="1:6" s="2" customFormat="1" ht="20.25" customHeight="1" x14ac:dyDescent="0.35">
      <c r="A94" s="5" t="s">
        <v>260</v>
      </c>
      <c r="B94" s="5" t="s">
        <v>261</v>
      </c>
      <c r="C94" s="5" t="s">
        <v>262</v>
      </c>
      <c r="D94" s="5" t="s">
        <v>263</v>
      </c>
      <c r="E94" s="5" t="s">
        <v>264</v>
      </c>
      <c r="F94" s="6" t="s">
        <v>265</v>
      </c>
    </row>
    <row r="95" spans="1:6" s="2" customFormat="1" ht="20.25" customHeight="1" x14ac:dyDescent="0.35">
      <c r="A95" s="356" t="s">
        <v>629</v>
      </c>
      <c r="B95" s="47" t="s">
        <v>630</v>
      </c>
      <c r="C95" s="8">
        <v>120900</v>
      </c>
      <c r="D95" s="9">
        <v>101400</v>
      </c>
      <c r="E95" s="10">
        <v>0.16129032258064499</v>
      </c>
      <c r="F95" s="345" t="s">
        <v>1534</v>
      </c>
    </row>
    <row r="96" spans="1:6" s="2" customFormat="1" ht="20.25" customHeight="1" x14ac:dyDescent="0.35">
      <c r="A96" s="355"/>
      <c r="B96" s="47" t="s">
        <v>631</v>
      </c>
      <c r="C96" s="8">
        <v>127900</v>
      </c>
      <c r="D96" s="9">
        <v>107900</v>
      </c>
      <c r="E96" s="10">
        <v>0.156372165754496</v>
      </c>
      <c r="F96" s="348"/>
    </row>
    <row r="97" spans="1:6" s="2" customFormat="1" ht="20.25" customHeight="1" x14ac:dyDescent="0.35">
      <c r="A97" s="355"/>
      <c r="B97" s="47" t="s">
        <v>632</v>
      </c>
      <c r="C97" s="8">
        <v>130900</v>
      </c>
      <c r="D97" s="9">
        <v>110700</v>
      </c>
      <c r="E97" s="10">
        <v>0.154316271963331</v>
      </c>
      <c r="F97" s="348"/>
    </row>
    <row r="98" spans="1:6" s="2" customFormat="1" ht="20.25" customHeight="1" x14ac:dyDescent="0.35">
      <c r="A98" s="355"/>
      <c r="B98" s="47" t="s">
        <v>633</v>
      </c>
      <c r="C98" s="8">
        <v>138900</v>
      </c>
      <c r="D98" s="9">
        <v>117300</v>
      </c>
      <c r="E98" s="10">
        <v>0.15550755939524799</v>
      </c>
      <c r="F98" s="348"/>
    </row>
    <row r="99" spans="1:6" s="2" customFormat="1" ht="20.25" customHeight="1" x14ac:dyDescent="0.35">
      <c r="A99" s="355"/>
      <c r="B99" s="7" t="s">
        <v>634</v>
      </c>
      <c r="C99" s="8">
        <v>143900</v>
      </c>
      <c r="D99" s="9">
        <v>119900</v>
      </c>
      <c r="E99" s="10">
        <v>0.166782487838777</v>
      </c>
      <c r="F99" s="346"/>
    </row>
    <row r="100" spans="1:6" s="2" customFormat="1" ht="20.25" customHeight="1" x14ac:dyDescent="0.35">
      <c r="A100" s="355"/>
      <c r="B100" s="7" t="s">
        <v>635</v>
      </c>
      <c r="C100" s="8">
        <v>151900</v>
      </c>
      <c r="D100" s="9">
        <v>129400</v>
      </c>
      <c r="E100" s="10">
        <v>0.14812376563528601</v>
      </c>
      <c r="F100" s="346"/>
    </row>
    <row r="101" spans="1:6" ht="20.25" customHeight="1" x14ac:dyDescent="0.35">
      <c r="A101" s="5" t="s">
        <v>260</v>
      </c>
      <c r="B101" s="5" t="s">
        <v>261</v>
      </c>
      <c r="C101" s="5" t="s">
        <v>262</v>
      </c>
      <c r="D101" s="5" t="s">
        <v>263</v>
      </c>
      <c r="E101" s="5" t="s">
        <v>264</v>
      </c>
      <c r="F101" s="6" t="s">
        <v>265</v>
      </c>
    </row>
    <row r="102" spans="1:6" s="2" customFormat="1" ht="20.25" customHeight="1" x14ac:dyDescent="0.35">
      <c r="A102" s="315" t="s">
        <v>636</v>
      </c>
      <c r="B102" s="47" t="s">
        <v>637</v>
      </c>
      <c r="C102" s="8">
        <v>151000</v>
      </c>
      <c r="D102" s="9">
        <v>132400</v>
      </c>
      <c r="E102" s="10">
        <f t="shared" ref="E102:E111" si="6">1-D102/C102</f>
        <v>0.12317880794702001</v>
      </c>
      <c r="F102" s="345" t="s">
        <v>1534</v>
      </c>
    </row>
    <row r="103" spans="1:6" s="2" customFormat="1" ht="20.25" customHeight="1" x14ac:dyDescent="0.35">
      <c r="A103" s="315"/>
      <c r="B103" s="7" t="s">
        <v>638</v>
      </c>
      <c r="C103" s="8">
        <v>178800</v>
      </c>
      <c r="D103" s="9">
        <v>158300</v>
      </c>
      <c r="E103" s="10">
        <f t="shared" si="6"/>
        <v>0.11465324384787499</v>
      </c>
      <c r="F103" s="348"/>
    </row>
    <row r="104" spans="1:6" s="2" customFormat="1" ht="20.25" customHeight="1" x14ac:dyDescent="0.35">
      <c r="A104" s="315"/>
      <c r="B104" s="47" t="s">
        <v>639</v>
      </c>
      <c r="C104" s="8">
        <v>0</v>
      </c>
      <c r="D104" s="9">
        <v>0</v>
      </c>
      <c r="E104" s="10">
        <v>0</v>
      </c>
      <c r="F104" s="348"/>
    </row>
    <row r="105" spans="1:6" s="2" customFormat="1" ht="20.25" customHeight="1" x14ac:dyDescent="0.35">
      <c r="A105" s="315"/>
      <c r="B105" s="7" t="s">
        <v>640</v>
      </c>
      <c r="C105" s="8">
        <v>1800</v>
      </c>
      <c r="D105" s="9">
        <v>1700</v>
      </c>
      <c r="E105" s="10">
        <f t="shared" si="6"/>
        <v>5.5555555555555601E-2</v>
      </c>
      <c r="F105" s="348"/>
    </row>
    <row r="106" spans="1:6" s="2" customFormat="1" ht="20.25" customHeight="1" x14ac:dyDescent="0.35">
      <c r="A106" s="315"/>
      <c r="B106" s="47" t="s">
        <v>641</v>
      </c>
      <c r="C106" s="8">
        <v>3000</v>
      </c>
      <c r="D106" s="9">
        <v>2800</v>
      </c>
      <c r="E106" s="10">
        <f t="shared" si="6"/>
        <v>6.6666666666666693E-2</v>
      </c>
      <c r="F106" s="348"/>
    </row>
    <row r="107" spans="1:6" s="2" customFormat="1" ht="20.25" customHeight="1" x14ac:dyDescent="0.35">
      <c r="A107" s="316"/>
      <c r="B107" s="7" t="s">
        <v>642</v>
      </c>
      <c r="C107" s="8">
        <v>0</v>
      </c>
      <c r="D107" s="9">
        <v>0</v>
      </c>
      <c r="E107" s="10">
        <v>0</v>
      </c>
      <c r="F107" s="346"/>
    </row>
    <row r="108" spans="1:6" s="2" customFormat="1" ht="20.25" customHeight="1" x14ac:dyDescent="0.35">
      <c r="A108" s="5" t="s">
        <v>260</v>
      </c>
      <c r="B108" s="5" t="s">
        <v>261</v>
      </c>
      <c r="C108" s="5" t="s">
        <v>262</v>
      </c>
      <c r="D108" s="5" t="s">
        <v>263</v>
      </c>
      <c r="E108" s="5" t="s">
        <v>264</v>
      </c>
      <c r="F108" s="6" t="s">
        <v>265</v>
      </c>
    </row>
    <row r="109" spans="1:6" s="2" customFormat="1" ht="20.25" customHeight="1" x14ac:dyDescent="0.35">
      <c r="A109" s="315" t="s">
        <v>643</v>
      </c>
      <c r="B109" s="7" t="s">
        <v>644</v>
      </c>
      <c r="C109" s="8">
        <v>343000</v>
      </c>
      <c r="D109" s="9">
        <v>283000</v>
      </c>
      <c r="E109" s="10">
        <f t="shared" si="6"/>
        <v>0.17492711370262401</v>
      </c>
      <c r="F109" s="345" t="s">
        <v>1532</v>
      </c>
    </row>
    <row r="110" spans="1:6" s="2" customFormat="1" ht="20.25" customHeight="1" x14ac:dyDescent="0.35">
      <c r="A110" s="315"/>
      <c r="B110" s="7" t="s">
        <v>645</v>
      </c>
      <c r="C110" s="8">
        <v>410000</v>
      </c>
      <c r="D110" s="9">
        <v>345400</v>
      </c>
      <c r="E110" s="10">
        <f t="shared" si="6"/>
        <v>0.15756097560975599</v>
      </c>
      <c r="F110" s="348"/>
    </row>
    <row r="111" spans="1:6" s="2" customFormat="1" ht="20.25" customHeight="1" x14ac:dyDescent="0.35">
      <c r="A111" s="315"/>
      <c r="B111" s="7" t="s">
        <v>646</v>
      </c>
      <c r="C111" s="8">
        <v>449000</v>
      </c>
      <c r="D111" s="9">
        <v>381700</v>
      </c>
      <c r="E111" s="10">
        <f t="shared" si="6"/>
        <v>0.14988864142538999</v>
      </c>
      <c r="F111" s="348"/>
    </row>
    <row r="112" spans="1:6" s="2" customFormat="1" ht="20.25" customHeight="1" x14ac:dyDescent="0.35">
      <c r="A112" s="5" t="s">
        <v>260</v>
      </c>
      <c r="B112" s="5" t="s">
        <v>261</v>
      </c>
      <c r="C112" s="5" t="s">
        <v>262</v>
      </c>
      <c r="D112" s="5" t="s">
        <v>263</v>
      </c>
      <c r="E112" s="5" t="s">
        <v>264</v>
      </c>
      <c r="F112" s="6" t="s">
        <v>265</v>
      </c>
    </row>
    <row r="113" spans="1:6" s="2" customFormat="1" ht="20.25" customHeight="1" x14ac:dyDescent="0.35">
      <c r="A113" s="353" t="s">
        <v>647</v>
      </c>
      <c r="B113" s="7" t="s">
        <v>648</v>
      </c>
      <c r="C113" s="8">
        <v>191900</v>
      </c>
      <c r="D113" s="9">
        <v>165300</v>
      </c>
      <c r="E113" s="10">
        <f t="shared" ref="E113:E177" si="7">1-D113/C113</f>
        <v>0.13861386138613899</v>
      </c>
      <c r="F113" s="345" t="s">
        <v>1534</v>
      </c>
    </row>
    <row r="114" spans="1:6" s="2" customFormat="1" ht="20.25" customHeight="1" x14ac:dyDescent="0.35">
      <c r="A114" s="354"/>
      <c r="B114" s="7" t="s">
        <v>649</v>
      </c>
      <c r="C114" s="8">
        <v>203900</v>
      </c>
      <c r="D114" s="9">
        <v>176400</v>
      </c>
      <c r="E114" s="10">
        <f t="shared" si="7"/>
        <v>0.134870034330554</v>
      </c>
      <c r="F114" s="348"/>
    </row>
    <row r="115" spans="1:6" s="2" customFormat="1" ht="20.25" customHeight="1" x14ac:dyDescent="0.35">
      <c r="A115" s="354"/>
      <c r="B115" s="7" t="s">
        <v>650</v>
      </c>
      <c r="C115" s="8">
        <v>227900</v>
      </c>
      <c r="D115" s="9">
        <v>203600</v>
      </c>
      <c r="E115" s="10">
        <f t="shared" si="7"/>
        <v>0.106625713032032</v>
      </c>
      <c r="F115" s="348"/>
    </row>
    <row r="116" spans="1:6" s="2" customFormat="1" ht="20.25" customHeight="1" x14ac:dyDescent="0.35">
      <c r="A116" s="354"/>
      <c r="B116" s="7" t="s">
        <v>651</v>
      </c>
      <c r="C116" s="8">
        <v>247900</v>
      </c>
      <c r="D116" s="9">
        <v>222000</v>
      </c>
      <c r="E116" s="10">
        <f t="shared" si="7"/>
        <v>0.104477611940298</v>
      </c>
      <c r="F116" s="348"/>
    </row>
    <row r="117" spans="1:6" s="2" customFormat="1" ht="20.25" customHeight="1" x14ac:dyDescent="0.35">
      <c r="A117" s="354"/>
      <c r="B117" s="7" t="s">
        <v>652</v>
      </c>
      <c r="C117" s="8">
        <v>12000</v>
      </c>
      <c r="D117" s="9">
        <v>11100</v>
      </c>
      <c r="E117" s="10">
        <f t="shared" si="7"/>
        <v>7.4999999999999997E-2</v>
      </c>
      <c r="F117" s="348"/>
    </row>
    <row r="118" spans="1:6" ht="20.25" customHeight="1" x14ac:dyDescent="0.35">
      <c r="A118" s="5" t="s">
        <v>260</v>
      </c>
      <c r="B118" s="5" t="s">
        <v>261</v>
      </c>
      <c r="C118" s="5" t="s">
        <v>262</v>
      </c>
      <c r="D118" s="5" t="s">
        <v>263</v>
      </c>
      <c r="E118" s="5" t="s">
        <v>264</v>
      </c>
      <c r="F118" s="6" t="s">
        <v>265</v>
      </c>
    </row>
    <row r="119" spans="1:6" ht="20.25" customHeight="1" x14ac:dyDescent="0.35">
      <c r="A119" s="315" t="s">
        <v>653</v>
      </c>
      <c r="B119" s="7" t="s">
        <v>654</v>
      </c>
      <c r="C119" s="8">
        <v>177900</v>
      </c>
      <c r="D119" s="9">
        <v>157700</v>
      </c>
      <c r="E119" s="10">
        <f t="shared" si="7"/>
        <v>0.11354693648116899</v>
      </c>
      <c r="F119" s="345" t="s">
        <v>1534</v>
      </c>
    </row>
    <row r="120" spans="1:6" ht="20.25" customHeight="1" x14ac:dyDescent="0.35">
      <c r="A120" s="315"/>
      <c r="B120" s="7" t="s">
        <v>655</v>
      </c>
      <c r="C120" s="8">
        <v>187900</v>
      </c>
      <c r="D120" s="9">
        <v>161900</v>
      </c>
      <c r="E120" s="10">
        <f t="shared" si="7"/>
        <v>0.13837147418839801</v>
      </c>
      <c r="F120" s="348"/>
    </row>
    <row r="121" spans="1:6" ht="20.25" customHeight="1" x14ac:dyDescent="0.35">
      <c r="A121" s="315"/>
      <c r="B121" s="7" t="s">
        <v>656</v>
      </c>
      <c r="C121" s="8">
        <v>199900</v>
      </c>
      <c r="D121" s="9">
        <v>173000</v>
      </c>
      <c r="E121" s="10">
        <f t="shared" si="7"/>
        <v>0.13456728364182099</v>
      </c>
      <c r="F121" s="348"/>
    </row>
    <row r="122" spans="1:6" ht="20.25" customHeight="1" x14ac:dyDescent="0.35">
      <c r="A122" s="315"/>
      <c r="B122" s="7" t="s">
        <v>657</v>
      </c>
      <c r="C122" s="8">
        <v>203900</v>
      </c>
      <c r="D122" s="9">
        <v>176700</v>
      </c>
      <c r="E122" s="10">
        <f t="shared" si="7"/>
        <v>0.13339872486512999</v>
      </c>
      <c r="F122" s="348"/>
    </row>
    <row r="123" spans="1:6" ht="20.25" customHeight="1" x14ac:dyDescent="0.35">
      <c r="A123" s="315"/>
      <c r="B123" s="7" t="s">
        <v>658</v>
      </c>
      <c r="C123" s="8">
        <v>247900</v>
      </c>
      <c r="D123" s="9">
        <v>222300</v>
      </c>
      <c r="E123" s="10">
        <f t="shared" si="7"/>
        <v>0.103267446551029</v>
      </c>
      <c r="F123" s="348"/>
    </row>
    <row r="124" spans="1:6" ht="20.25" customHeight="1" x14ac:dyDescent="0.35">
      <c r="A124" s="315"/>
      <c r="B124" s="7" t="s">
        <v>659</v>
      </c>
      <c r="C124" s="8">
        <v>0</v>
      </c>
      <c r="D124" s="9">
        <v>0</v>
      </c>
      <c r="E124" s="10">
        <v>0</v>
      </c>
      <c r="F124" s="348"/>
    </row>
    <row r="125" spans="1:6" ht="20.25" customHeight="1" x14ac:dyDescent="0.35">
      <c r="A125" s="315"/>
      <c r="B125" s="7" t="s">
        <v>660</v>
      </c>
      <c r="C125" s="8">
        <v>3000</v>
      </c>
      <c r="D125" s="9">
        <v>2800</v>
      </c>
      <c r="E125" s="10">
        <f t="shared" si="7"/>
        <v>6.6666666666666693E-2</v>
      </c>
      <c r="F125" s="348"/>
    </row>
    <row r="126" spans="1:6" ht="20.25" customHeight="1" x14ac:dyDescent="0.35">
      <c r="A126" s="316"/>
      <c r="B126" s="7" t="s">
        <v>661</v>
      </c>
      <c r="C126" s="8">
        <v>3500</v>
      </c>
      <c r="D126" s="9">
        <v>3200</v>
      </c>
      <c r="E126" s="10">
        <f t="shared" si="7"/>
        <v>8.5714285714285701E-2</v>
      </c>
      <c r="F126" s="346"/>
    </row>
    <row r="127" spans="1:6" ht="20.25" customHeight="1" x14ac:dyDescent="0.35">
      <c r="A127" s="5" t="s">
        <v>260</v>
      </c>
      <c r="B127" s="5" t="s">
        <v>261</v>
      </c>
      <c r="C127" s="5" t="s">
        <v>262</v>
      </c>
      <c r="D127" s="5" t="s">
        <v>263</v>
      </c>
      <c r="E127" s="5" t="s">
        <v>264</v>
      </c>
      <c r="F127" s="6" t="s">
        <v>265</v>
      </c>
    </row>
    <row r="128" spans="1:6" ht="20.25" customHeight="1" x14ac:dyDescent="0.35">
      <c r="A128" s="315" t="s">
        <v>662</v>
      </c>
      <c r="B128" s="7" t="s">
        <v>663</v>
      </c>
      <c r="C128" s="8">
        <v>139900</v>
      </c>
      <c r="D128" s="9">
        <v>119000</v>
      </c>
      <c r="E128" s="10">
        <f t="shared" si="7"/>
        <v>0.14939242315939999</v>
      </c>
      <c r="F128" s="345" t="s">
        <v>1534</v>
      </c>
    </row>
    <row r="129" spans="1:6" ht="20.25" customHeight="1" x14ac:dyDescent="0.35">
      <c r="A129" s="315"/>
      <c r="B129" s="7" t="s">
        <v>664</v>
      </c>
      <c r="C129" s="8">
        <v>156900</v>
      </c>
      <c r="D129" s="9">
        <v>130700</v>
      </c>
      <c r="E129" s="10">
        <f t="shared" si="7"/>
        <v>0.16698534098151699</v>
      </c>
      <c r="F129" s="348"/>
    </row>
    <row r="130" spans="1:6" ht="20.25" customHeight="1" x14ac:dyDescent="0.35">
      <c r="A130" s="315"/>
      <c r="B130" s="7" t="s">
        <v>665</v>
      </c>
      <c r="C130" s="8">
        <v>164900</v>
      </c>
      <c r="D130" s="9">
        <v>137600</v>
      </c>
      <c r="E130" s="10">
        <f t="shared" si="7"/>
        <v>0.16555488174651301</v>
      </c>
      <c r="F130" s="348"/>
    </row>
    <row r="131" spans="1:6" ht="20.25" customHeight="1" x14ac:dyDescent="0.35">
      <c r="A131" s="315"/>
      <c r="B131" s="7" t="s">
        <v>666</v>
      </c>
      <c r="C131" s="8">
        <v>169900</v>
      </c>
      <c r="D131" s="9">
        <v>142500</v>
      </c>
      <c r="E131" s="10">
        <f t="shared" si="7"/>
        <v>0.16127133608004701</v>
      </c>
      <c r="F131" s="348"/>
    </row>
    <row r="132" spans="1:6" ht="19.5" customHeight="1" x14ac:dyDescent="0.35">
      <c r="A132" s="315"/>
      <c r="B132" s="7" t="s">
        <v>667</v>
      </c>
      <c r="C132" s="8">
        <v>185900</v>
      </c>
      <c r="D132" s="9">
        <v>155900</v>
      </c>
      <c r="E132" s="10">
        <f t="shared" si="7"/>
        <v>0.161377084454008</v>
      </c>
      <c r="F132" s="348"/>
    </row>
    <row r="133" spans="1:6" ht="20.25" customHeight="1" x14ac:dyDescent="0.35">
      <c r="A133" s="5" t="s">
        <v>260</v>
      </c>
      <c r="B133" s="5" t="s">
        <v>261</v>
      </c>
      <c r="C133" s="5" t="s">
        <v>262</v>
      </c>
      <c r="D133" s="5" t="s">
        <v>263</v>
      </c>
      <c r="E133" s="5" t="s">
        <v>264</v>
      </c>
      <c r="F133" s="6" t="s">
        <v>265</v>
      </c>
    </row>
    <row r="134" spans="1:6" ht="20.25" customHeight="1" x14ac:dyDescent="0.35">
      <c r="A134" s="315" t="s">
        <v>668</v>
      </c>
      <c r="B134" s="7" t="s">
        <v>669</v>
      </c>
      <c r="C134" s="8">
        <v>109900</v>
      </c>
      <c r="D134" s="9">
        <v>100600</v>
      </c>
      <c r="E134" s="10">
        <f t="shared" si="7"/>
        <v>8.4622383985441293E-2</v>
      </c>
      <c r="F134" s="345" t="s">
        <v>1534</v>
      </c>
    </row>
    <row r="135" spans="1:6" ht="20.25" customHeight="1" x14ac:dyDescent="0.35">
      <c r="A135" s="315"/>
      <c r="B135" s="7" t="s">
        <v>670</v>
      </c>
      <c r="C135" s="8">
        <v>120900</v>
      </c>
      <c r="D135" s="9">
        <v>110800</v>
      </c>
      <c r="E135" s="10">
        <f t="shared" si="7"/>
        <v>8.3540115798180298E-2</v>
      </c>
      <c r="F135" s="348"/>
    </row>
    <row r="136" spans="1:6" ht="20.25" customHeight="1" x14ac:dyDescent="0.35">
      <c r="A136" s="315"/>
      <c r="B136" s="7" t="s">
        <v>671</v>
      </c>
      <c r="C136" s="8">
        <v>119900</v>
      </c>
      <c r="D136" s="9">
        <v>109900</v>
      </c>
      <c r="E136" s="10">
        <f t="shared" si="7"/>
        <v>8.3402835696413699E-2</v>
      </c>
      <c r="F136" s="348"/>
    </row>
    <row r="137" spans="1:6" ht="20.25" customHeight="1" x14ac:dyDescent="0.35">
      <c r="A137" s="315"/>
      <c r="B137" s="7" t="s">
        <v>672</v>
      </c>
      <c r="C137" s="8">
        <v>130900</v>
      </c>
      <c r="D137" s="9">
        <v>120100</v>
      </c>
      <c r="E137" s="10">
        <f t="shared" si="7"/>
        <v>8.2505729564553001E-2</v>
      </c>
      <c r="F137" s="348"/>
    </row>
    <row r="138" spans="1:6" ht="20.25" customHeight="1" x14ac:dyDescent="0.35">
      <c r="A138" s="5" t="s">
        <v>260</v>
      </c>
      <c r="B138" s="5" t="s">
        <v>261</v>
      </c>
      <c r="C138" s="5" t="s">
        <v>262</v>
      </c>
      <c r="D138" s="5" t="s">
        <v>263</v>
      </c>
      <c r="E138" s="5" t="s">
        <v>264</v>
      </c>
      <c r="F138" s="6" t="s">
        <v>265</v>
      </c>
    </row>
    <row r="139" spans="1:6" ht="20.25" customHeight="1" x14ac:dyDescent="0.35">
      <c r="A139" s="315" t="s">
        <v>673</v>
      </c>
      <c r="B139" s="7" t="s">
        <v>674</v>
      </c>
      <c r="C139" s="8">
        <v>169800</v>
      </c>
      <c r="D139" s="9">
        <v>138500</v>
      </c>
      <c r="E139" s="10">
        <f t="shared" si="7"/>
        <v>0.18433451118963501</v>
      </c>
      <c r="F139" s="345" t="s">
        <v>1534</v>
      </c>
    </row>
    <row r="140" spans="1:6" ht="20.25" customHeight="1" x14ac:dyDescent="0.35">
      <c r="A140" s="315"/>
      <c r="B140" s="7" t="s">
        <v>675</v>
      </c>
      <c r="C140" s="8">
        <v>179800</v>
      </c>
      <c r="D140" s="9">
        <v>144800</v>
      </c>
      <c r="E140" s="10">
        <f t="shared" si="7"/>
        <v>0.19466073414905399</v>
      </c>
      <c r="F140" s="348"/>
    </row>
    <row r="141" spans="1:6" ht="20.25" customHeight="1" x14ac:dyDescent="0.35">
      <c r="A141" s="315"/>
      <c r="B141" s="7" t="s">
        <v>676</v>
      </c>
      <c r="C141" s="8">
        <v>189800</v>
      </c>
      <c r="D141" s="9">
        <v>154000</v>
      </c>
      <c r="E141" s="10">
        <f t="shared" si="7"/>
        <v>0.18861959957850399</v>
      </c>
      <c r="F141" s="348"/>
    </row>
    <row r="142" spans="1:6" ht="20.25" customHeight="1" x14ac:dyDescent="0.35">
      <c r="A142" s="315"/>
      <c r="B142" s="7" t="s">
        <v>677</v>
      </c>
      <c r="C142" s="8">
        <v>199800</v>
      </c>
      <c r="D142" s="9">
        <v>163700</v>
      </c>
      <c r="E142" s="10">
        <f t="shared" si="7"/>
        <v>0.18068068068068099</v>
      </c>
      <c r="F142" s="348"/>
    </row>
    <row r="143" spans="1:6" ht="20.25" customHeight="1" x14ac:dyDescent="0.35">
      <c r="A143" s="315"/>
      <c r="B143" s="7" t="s">
        <v>678</v>
      </c>
      <c r="C143" s="8">
        <v>217800</v>
      </c>
      <c r="D143" s="9">
        <v>180300</v>
      </c>
      <c r="E143" s="10">
        <f t="shared" si="7"/>
        <v>0.17217630853994501</v>
      </c>
      <c r="F143" s="348"/>
    </row>
    <row r="144" spans="1:6" ht="20.25" customHeight="1" x14ac:dyDescent="0.35">
      <c r="A144" s="315"/>
      <c r="B144" s="7" t="s">
        <v>679</v>
      </c>
      <c r="C144" s="8">
        <v>249800</v>
      </c>
      <c r="D144" s="9">
        <v>209900</v>
      </c>
      <c r="E144" s="10">
        <f t="shared" si="7"/>
        <v>0.15972778222578099</v>
      </c>
      <c r="F144" s="348"/>
    </row>
    <row r="145" spans="1:6" ht="20.25" customHeight="1" x14ac:dyDescent="0.35">
      <c r="A145" s="5" t="s">
        <v>260</v>
      </c>
      <c r="B145" s="5" t="s">
        <v>261</v>
      </c>
      <c r="C145" s="5" t="s">
        <v>262</v>
      </c>
      <c r="D145" s="5" t="s">
        <v>263</v>
      </c>
      <c r="E145" s="5" t="s">
        <v>264</v>
      </c>
      <c r="F145" s="6" t="s">
        <v>265</v>
      </c>
    </row>
    <row r="146" spans="1:6" ht="20.25" customHeight="1" x14ac:dyDescent="0.35">
      <c r="A146" s="315" t="s">
        <v>673</v>
      </c>
      <c r="B146" s="7" t="s">
        <v>680</v>
      </c>
      <c r="C146" s="8">
        <v>119900</v>
      </c>
      <c r="D146" s="9">
        <v>81600</v>
      </c>
      <c r="E146" s="10">
        <f t="shared" si="7"/>
        <v>0.31943286071726401</v>
      </c>
      <c r="F146" s="345" t="s">
        <v>1534</v>
      </c>
    </row>
    <row r="147" spans="1:6" ht="20.25" customHeight="1" x14ac:dyDescent="0.35">
      <c r="A147" s="315"/>
      <c r="B147" s="7" t="s">
        <v>681</v>
      </c>
      <c r="C147" s="8">
        <v>128900</v>
      </c>
      <c r="D147" s="9">
        <v>89900</v>
      </c>
      <c r="E147" s="10">
        <f t="shared" si="7"/>
        <v>0.30256012412722999</v>
      </c>
      <c r="F147" s="348"/>
    </row>
    <row r="148" spans="1:6" ht="20.25" customHeight="1" x14ac:dyDescent="0.35">
      <c r="A148" s="315"/>
      <c r="B148" s="7" t="s">
        <v>682</v>
      </c>
      <c r="C148" s="8">
        <v>136900</v>
      </c>
      <c r="D148" s="9">
        <v>97200</v>
      </c>
      <c r="E148" s="10">
        <f t="shared" si="7"/>
        <v>0.28999269539810102</v>
      </c>
      <c r="F148" s="348"/>
    </row>
    <row r="149" spans="1:6" ht="20.25" customHeight="1" x14ac:dyDescent="0.35">
      <c r="A149" s="315"/>
      <c r="B149" s="7" t="s">
        <v>683</v>
      </c>
      <c r="C149" s="8">
        <v>141900</v>
      </c>
      <c r="D149" s="9">
        <v>101800</v>
      </c>
      <c r="E149" s="10">
        <f t="shared" si="7"/>
        <v>0.282593375616631</v>
      </c>
      <c r="F149" s="348"/>
    </row>
    <row r="150" spans="1:6" ht="20.25" customHeight="1" x14ac:dyDescent="0.35">
      <c r="A150" s="315"/>
      <c r="B150" s="7" t="s">
        <v>684</v>
      </c>
      <c r="C150" s="8">
        <v>119900</v>
      </c>
      <c r="D150" s="9">
        <v>96900</v>
      </c>
      <c r="E150" s="10">
        <f t="shared" si="7"/>
        <v>0.191826522101751</v>
      </c>
      <c r="F150" s="348"/>
    </row>
    <row r="151" spans="1:6" ht="20.25" customHeight="1" x14ac:dyDescent="0.35">
      <c r="A151" s="315"/>
      <c r="B151" s="7" t="s">
        <v>685</v>
      </c>
      <c r="C151" s="8">
        <v>129900</v>
      </c>
      <c r="D151" s="9">
        <v>105200</v>
      </c>
      <c r="E151" s="10">
        <f t="shared" si="7"/>
        <v>0.19014626635873699</v>
      </c>
      <c r="F151" s="348"/>
    </row>
    <row r="152" spans="1:6" ht="20.25" customHeight="1" x14ac:dyDescent="0.35">
      <c r="A152" s="315"/>
      <c r="B152" s="7" t="s">
        <v>686</v>
      </c>
      <c r="C152" s="8">
        <v>136900</v>
      </c>
      <c r="D152" s="9">
        <v>111700</v>
      </c>
      <c r="E152" s="10">
        <f t="shared" si="7"/>
        <v>0.184075967859752</v>
      </c>
      <c r="F152" s="348"/>
    </row>
    <row r="153" spans="1:6" ht="20.25" customHeight="1" x14ac:dyDescent="0.35">
      <c r="A153" s="315"/>
      <c r="B153" s="7" t="s">
        <v>687</v>
      </c>
      <c r="C153" s="8">
        <v>146900</v>
      </c>
      <c r="D153" s="9">
        <v>120900</v>
      </c>
      <c r="E153" s="10">
        <f t="shared" si="7"/>
        <v>0.17699115044247801</v>
      </c>
      <c r="F153" s="348"/>
    </row>
    <row r="154" spans="1:6" ht="20.25" customHeight="1" x14ac:dyDescent="0.35">
      <c r="A154" s="315"/>
      <c r="B154" s="7" t="s">
        <v>688</v>
      </c>
      <c r="C154" s="8">
        <v>139900</v>
      </c>
      <c r="D154" s="9">
        <v>116800</v>
      </c>
      <c r="E154" s="10">
        <f t="shared" si="7"/>
        <v>0.16511794138670499</v>
      </c>
      <c r="F154" s="348"/>
    </row>
    <row r="155" spans="1:6" ht="20.25" customHeight="1" x14ac:dyDescent="0.35">
      <c r="A155" s="315"/>
      <c r="B155" s="7" t="s">
        <v>689</v>
      </c>
      <c r="C155" s="8">
        <v>149900</v>
      </c>
      <c r="D155" s="9">
        <v>125700</v>
      </c>
      <c r="E155" s="10">
        <f t="shared" si="7"/>
        <v>0.16144096064042701</v>
      </c>
      <c r="F155" s="348"/>
    </row>
    <row r="156" spans="1:6" ht="20.25" customHeight="1" x14ac:dyDescent="0.35">
      <c r="A156" s="315"/>
      <c r="B156" s="7" t="s">
        <v>690</v>
      </c>
      <c r="C156" s="8">
        <v>159900</v>
      </c>
      <c r="D156" s="9">
        <v>132800</v>
      </c>
      <c r="E156" s="10">
        <f t="shared" si="7"/>
        <v>0.16948092557848701</v>
      </c>
      <c r="F156" s="348"/>
    </row>
    <row r="157" spans="1:6" ht="20.25" customHeight="1" x14ac:dyDescent="0.35">
      <c r="A157" s="315"/>
      <c r="B157" s="7" t="s">
        <v>691</v>
      </c>
      <c r="C157" s="8">
        <v>159900</v>
      </c>
      <c r="D157" s="9">
        <v>132800</v>
      </c>
      <c r="E157" s="10">
        <f t="shared" si="7"/>
        <v>0.16948092557848701</v>
      </c>
      <c r="F157" s="348"/>
    </row>
    <row r="158" spans="1:6" ht="20.25" customHeight="1" x14ac:dyDescent="0.35">
      <c r="A158" s="315"/>
      <c r="B158" s="7" t="s">
        <v>692</v>
      </c>
      <c r="C158" s="8">
        <v>169900</v>
      </c>
      <c r="D158" s="9">
        <v>142000</v>
      </c>
      <c r="E158" s="10">
        <f t="shared" si="7"/>
        <v>0.16421424367274901</v>
      </c>
      <c r="F158" s="348"/>
    </row>
    <row r="159" spans="1:6" ht="20.25" customHeight="1" x14ac:dyDescent="0.35">
      <c r="A159" s="315"/>
      <c r="B159" s="7" t="s">
        <v>693</v>
      </c>
      <c r="C159" s="8">
        <v>124900</v>
      </c>
      <c r="D159" s="9">
        <v>108900</v>
      </c>
      <c r="E159" s="10">
        <f t="shared" si="7"/>
        <v>0.12810248198558799</v>
      </c>
      <c r="F159" s="348"/>
    </row>
    <row r="160" spans="1:6" ht="20.25" customHeight="1" x14ac:dyDescent="0.35">
      <c r="A160" s="315"/>
      <c r="B160" s="7" t="s">
        <v>694</v>
      </c>
      <c r="C160" s="8">
        <v>141900</v>
      </c>
      <c r="D160" s="9">
        <v>124500</v>
      </c>
      <c r="E160" s="10">
        <f t="shared" si="7"/>
        <v>0.12262156448203</v>
      </c>
      <c r="F160" s="348"/>
    </row>
    <row r="161" spans="1:6" ht="20.25" customHeight="1" x14ac:dyDescent="0.35">
      <c r="A161" s="315"/>
      <c r="B161" s="7" t="s">
        <v>695</v>
      </c>
      <c r="C161" s="8">
        <v>141900</v>
      </c>
      <c r="D161" s="9">
        <v>124500</v>
      </c>
      <c r="E161" s="10">
        <f t="shared" si="7"/>
        <v>0.12262156448203</v>
      </c>
      <c r="F161" s="348"/>
    </row>
    <row r="162" spans="1:6" ht="20.25" customHeight="1" x14ac:dyDescent="0.35">
      <c r="A162" s="315"/>
      <c r="B162" s="7" t="s">
        <v>696</v>
      </c>
      <c r="C162" s="8">
        <v>151900</v>
      </c>
      <c r="D162" s="9">
        <v>133700</v>
      </c>
      <c r="E162" s="10">
        <f t="shared" si="7"/>
        <v>0.119815668202765</v>
      </c>
      <c r="F162" s="348"/>
    </row>
    <row r="163" spans="1:6" ht="20.25" customHeight="1" x14ac:dyDescent="0.35">
      <c r="A163" s="315"/>
      <c r="B163" s="7" t="s">
        <v>697</v>
      </c>
      <c r="C163" s="8">
        <v>144900</v>
      </c>
      <c r="D163" s="9">
        <v>128400</v>
      </c>
      <c r="E163" s="10">
        <f t="shared" si="7"/>
        <v>0.11387163561076601</v>
      </c>
      <c r="F163" s="348"/>
    </row>
    <row r="164" spans="1:6" ht="20.25" customHeight="1" x14ac:dyDescent="0.35">
      <c r="A164" s="315"/>
      <c r="B164" s="7" t="s">
        <v>698</v>
      </c>
      <c r="C164" s="8">
        <v>154900</v>
      </c>
      <c r="D164" s="9">
        <v>137600</v>
      </c>
      <c r="E164" s="10">
        <f t="shared" si="7"/>
        <v>0.11168495803744299</v>
      </c>
      <c r="F164" s="348"/>
    </row>
    <row r="165" spans="1:6" ht="20.25" customHeight="1" x14ac:dyDescent="0.35">
      <c r="A165" s="315"/>
      <c r="B165" s="7" t="s">
        <v>699</v>
      </c>
      <c r="C165" s="8">
        <v>164900</v>
      </c>
      <c r="D165" s="9">
        <v>145600</v>
      </c>
      <c r="E165" s="10">
        <f t="shared" si="7"/>
        <v>0.117040630685264</v>
      </c>
      <c r="F165" s="348"/>
    </row>
    <row r="166" spans="1:6" ht="20.25" customHeight="1" x14ac:dyDescent="0.35">
      <c r="A166" s="315"/>
      <c r="B166" s="7" t="s">
        <v>700</v>
      </c>
      <c r="C166" s="8">
        <v>174900</v>
      </c>
      <c r="D166" s="9">
        <v>154800</v>
      </c>
      <c r="E166" s="10">
        <f t="shared" si="7"/>
        <v>0.114922813036021</v>
      </c>
      <c r="F166" s="348"/>
    </row>
    <row r="167" spans="1:6" ht="20.25" customHeight="1" x14ac:dyDescent="0.35">
      <c r="A167" s="5" t="s">
        <v>260</v>
      </c>
      <c r="B167" s="5" t="s">
        <v>261</v>
      </c>
      <c r="C167" s="5" t="s">
        <v>262</v>
      </c>
      <c r="D167" s="5" t="s">
        <v>263</v>
      </c>
      <c r="E167" s="5" t="s">
        <v>264</v>
      </c>
      <c r="F167" s="6" t="s">
        <v>265</v>
      </c>
    </row>
    <row r="168" spans="1:6" ht="20.25" customHeight="1" x14ac:dyDescent="0.35">
      <c r="A168" s="315" t="s">
        <v>701</v>
      </c>
      <c r="B168" s="7" t="s">
        <v>702</v>
      </c>
      <c r="C168" s="8">
        <v>69600</v>
      </c>
      <c r="D168" s="9">
        <v>66000</v>
      </c>
      <c r="E168" s="10">
        <f t="shared" si="7"/>
        <v>5.1724137931034503E-2</v>
      </c>
      <c r="F168" s="345" t="s">
        <v>1534</v>
      </c>
    </row>
    <row r="169" spans="1:6" ht="20.25" customHeight="1" x14ac:dyDescent="0.35">
      <c r="A169" s="315"/>
      <c r="B169" s="7" t="s">
        <v>703</v>
      </c>
      <c r="C169" s="8">
        <v>79900</v>
      </c>
      <c r="D169" s="9">
        <v>73700</v>
      </c>
      <c r="E169" s="10">
        <f t="shared" si="7"/>
        <v>7.7596996245306596E-2</v>
      </c>
      <c r="F169" s="348"/>
    </row>
    <row r="170" spans="1:6" ht="20.25" customHeight="1" x14ac:dyDescent="0.35">
      <c r="A170" s="315"/>
      <c r="B170" s="7" t="s">
        <v>704</v>
      </c>
      <c r="C170" s="8">
        <v>79600</v>
      </c>
      <c r="D170" s="9">
        <v>74400</v>
      </c>
      <c r="E170" s="10">
        <f t="shared" si="7"/>
        <v>6.5326633165829096E-2</v>
      </c>
      <c r="F170" s="348"/>
    </row>
    <row r="171" spans="1:6" ht="20.25" customHeight="1" x14ac:dyDescent="0.35">
      <c r="A171" s="315"/>
      <c r="B171" s="7" t="s">
        <v>705</v>
      </c>
      <c r="C171" s="8">
        <v>89900</v>
      </c>
      <c r="D171" s="9">
        <v>81600</v>
      </c>
      <c r="E171" s="10">
        <f t="shared" si="7"/>
        <v>9.2324805339265903E-2</v>
      </c>
      <c r="F171" s="348"/>
    </row>
    <row r="172" spans="1:6" ht="20.25" customHeight="1" x14ac:dyDescent="0.35">
      <c r="A172" s="315"/>
      <c r="B172" s="7" t="s">
        <v>706</v>
      </c>
      <c r="C172" s="8">
        <v>94900</v>
      </c>
      <c r="D172" s="9">
        <v>83700</v>
      </c>
      <c r="E172" s="10">
        <f t="shared" si="7"/>
        <v>0.118018967334036</v>
      </c>
      <c r="F172" s="348"/>
    </row>
    <row r="173" spans="1:6" ht="20.25" customHeight="1" x14ac:dyDescent="0.35">
      <c r="A173" s="315"/>
      <c r="B173" s="7" t="s">
        <v>707</v>
      </c>
      <c r="C173" s="8">
        <v>99900</v>
      </c>
      <c r="D173" s="9">
        <v>87400</v>
      </c>
      <c r="E173" s="10">
        <f t="shared" si="7"/>
        <v>0.125125125125125</v>
      </c>
      <c r="F173" s="348"/>
    </row>
    <row r="174" spans="1:6" ht="20.25" customHeight="1" x14ac:dyDescent="0.35">
      <c r="A174" s="315"/>
      <c r="B174" s="7" t="s">
        <v>708</v>
      </c>
      <c r="C174" s="8">
        <v>109900</v>
      </c>
      <c r="D174" s="9">
        <v>93800</v>
      </c>
      <c r="E174" s="10">
        <f t="shared" si="7"/>
        <v>0.146496815286624</v>
      </c>
      <c r="F174" s="348"/>
    </row>
    <row r="175" spans="1:6" ht="20.25" customHeight="1" x14ac:dyDescent="0.35">
      <c r="A175" s="5" t="s">
        <v>260</v>
      </c>
      <c r="B175" s="5" t="s">
        <v>261</v>
      </c>
      <c r="C175" s="5" t="s">
        <v>262</v>
      </c>
      <c r="D175" s="5" t="s">
        <v>263</v>
      </c>
      <c r="E175" s="5" t="s">
        <v>264</v>
      </c>
      <c r="F175" s="6" t="s">
        <v>265</v>
      </c>
    </row>
    <row r="176" spans="1:6" ht="20.25" customHeight="1" x14ac:dyDescent="0.35">
      <c r="A176" s="315" t="s">
        <v>709</v>
      </c>
      <c r="B176" s="7" t="s">
        <v>710</v>
      </c>
      <c r="C176" s="8">
        <v>79900</v>
      </c>
      <c r="D176" s="9">
        <v>63900</v>
      </c>
      <c r="E176" s="10">
        <f t="shared" si="7"/>
        <v>0.200250312891114</v>
      </c>
      <c r="F176" s="345" t="s">
        <v>1534</v>
      </c>
    </row>
    <row r="177" spans="1:6" ht="20.25" customHeight="1" x14ac:dyDescent="0.35">
      <c r="A177" s="315"/>
      <c r="B177" s="7" t="s">
        <v>711</v>
      </c>
      <c r="C177" s="8">
        <v>90900</v>
      </c>
      <c r="D177" s="9">
        <v>71300</v>
      </c>
      <c r="E177" s="10">
        <f t="shared" si="7"/>
        <v>0.215621562156216</v>
      </c>
      <c r="F177" s="348"/>
    </row>
    <row r="178" spans="1:6" ht="20.25" customHeight="1" x14ac:dyDescent="0.35">
      <c r="A178" s="315"/>
      <c r="B178" s="7" t="s">
        <v>712</v>
      </c>
      <c r="C178" s="8">
        <v>84900</v>
      </c>
      <c r="D178" s="9">
        <v>68700</v>
      </c>
      <c r="E178" s="10">
        <f t="shared" ref="E178:E183" si="8">1-D178/C178</f>
        <v>0.190812720848057</v>
      </c>
      <c r="F178" s="348"/>
    </row>
    <row r="179" spans="1:6" ht="20.25" customHeight="1" x14ac:dyDescent="0.35">
      <c r="A179" s="315"/>
      <c r="B179" s="7" t="s">
        <v>713</v>
      </c>
      <c r="C179" s="8">
        <v>94900</v>
      </c>
      <c r="D179" s="9">
        <v>78100</v>
      </c>
      <c r="E179" s="10">
        <f t="shared" si="8"/>
        <v>0.17702845100105399</v>
      </c>
      <c r="F179" s="348"/>
    </row>
    <row r="180" spans="1:6" ht="20.25" customHeight="1" x14ac:dyDescent="0.35">
      <c r="A180" s="315"/>
      <c r="B180" s="7" t="s">
        <v>714</v>
      </c>
      <c r="C180" s="8">
        <v>95900</v>
      </c>
      <c r="D180" s="9">
        <v>76100</v>
      </c>
      <c r="E180" s="10">
        <f t="shared" si="8"/>
        <v>0.206465067778936</v>
      </c>
      <c r="F180" s="348"/>
    </row>
    <row r="181" spans="1:6" ht="20.25" customHeight="1" x14ac:dyDescent="0.35">
      <c r="A181" s="315"/>
      <c r="B181" s="7" t="s">
        <v>715</v>
      </c>
      <c r="C181" s="8">
        <v>105900</v>
      </c>
      <c r="D181" s="9">
        <v>87500</v>
      </c>
      <c r="E181" s="10">
        <f t="shared" si="8"/>
        <v>0.173748819641171</v>
      </c>
      <c r="F181" s="348"/>
    </row>
    <row r="182" spans="1:6" ht="20.25" customHeight="1" x14ac:dyDescent="0.35">
      <c r="A182" s="315"/>
      <c r="B182" s="7" t="s">
        <v>716</v>
      </c>
      <c r="C182" s="8">
        <v>106900</v>
      </c>
      <c r="D182" s="9">
        <v>86400</v>
      </c>
      <c r="E182" s="10">
        <f t="shared" si="8"/>
        <v>0.19176800748362999</v>
      </c>
      <c r="F182" s="348"/>
    </row>
    <row r="183" spans="1:6" ht="20.25" customHeight="1" x14ac:dyDescent="0.35">
      <c r="A183" s="315"/>
      <c r="B183" s="7" t="s">
        <v>717</v>
      </c>
      <c r="C183" s="8">
        <v>116900</v>
      </c>
      <c r="D183" s="9">
        <v>97900</v>
      </c>
      <c r="E183" s="10">
        <f t="shared" si="8"/>
        <v>0.16253207869974301</v>
      </c>
      <c r="F183" s="349"/>
    </row>
    <row r="184" spans="1:6" ht="20.25" customHeight="1" x14ac:dyDescent="0.35">
      <c r="A184" s="287" t="s">
        <v>349</v>
      </c>
      <c r="B184" s="287"/>
      <c r="C184" s="287"/>
      <c r="D184" s="287"/>
      <c r="E184" s="287"/>
      <c r="F184" s="287"/>
    </row>
    <row r="311" spans="1:6" ht="14.25" hidden="1" customHeight="1" x14ac:dyDescent="0.35">
      <c r="A311" s="353" t="s">
        <v>647</v>
      </c>
      <c r="B311" s="7" t="s">
        <v>648</v>
      </c>
      <c r="C311" s="8">
        <v>191900</v>
      </c>
      <c r="D311" s="9">
        <v>165300</v>
      </c>
      <c r="E311" s="10"/>
      <c r="F311" s="345" t="s">
        <v>617</v>
      </c>
    </row>
    <row r="312" spans="1:6" ht="14.25" hidden="1" customHeight="1" x14ac:dyDescent="0.35">
      <c r="A312" s="354"/>
      <c r="B312" s="7" t="s">
        <v>649</v>
      </c>
      <c r="C312" s="8">
        <v>203900</v>
      </c>
      <c r="D312" s="9">
        <v>176400</v>
      </c>
      <c r="E312" s="10"/>
      <c r="F312" s="348"/>
    </row>
    <row r="313" spans="1:6" ht="14.25" hidden="1" customHeight="1" x14ac:dyDescent="0.35">
      <c r="A313" s="354"/>
      <c r="B313" s="7" t="s">
        <v>650</v>
      </c>
      <c r="C313" s="8">
        <v>227900</v>
      </c>
      <c r="D313" s="9">
        <v>203600</v>
      </c>
      <c r="E313" s="10"/>
      <c r="F313" s="348"/>
    </row>
    <row r="314" spans="1:6" ht="14.25" hidden="1" customHeight="1" x14ac:dyDescent="0.35">
      <c r="A314" s="354"/>
      <c r="B314" s="7" t="s">
        <v>651</v>
      </c>
      <c r="C314" s="8">
        <v>247900</v>
      </c>
      <c r="D314" s="9">
        <v>222000</v>
      </c>
      <c r="E314" s="10"/>
      <c r="F314" s="348"/>
    </row>
    <row r="315" spans="1:6" ht="14.25" hidden="1" customHeight="1" x14ac:dyDescent="0.35">
      <c r="A315" s="354"/>
      <c r="B315" s="7" t="s">
        <v>652</v>
      </c>
      <c r="C315" s="8">
        <v>12000</v>
      </c>
      <c r="D315" s="9">
        <v>11100</v>
      </c>
      <c r="E315" s="10"/>
      <c r="F315" s="348"/>
    </row>
  </sheetData>
  <mergeCells count="66">
    <mergeCell ref="A8:F8"/>
    <mergeCell ref="A9:XFD9"/>
    <mergeCell ref="B16:E16"/>
    <mergeCell ref="B23:E23"/>
    <mergeCell ref="B33:E33"/>
    <mergeCell ref="B38:E38"/>
    <mergeCell ref="B41:E41"/>
    <mergeCell ref="B47:E47"/>
    <mergeCell ref="B50:E50"/>
    <mergeCell ref="B53:E53"/>
    <mergeCell ref="B60:E60"/>
    <mergeCell ref="B80:E80"/>
    <mergeCell ref="B88:E88"/>
    <mergeCell ref="A184:F184"/>
    <mergeCell ref="A11:A16"/>
    <mergeCell ref="A18:A23"/>
    <mergeCell ref="A25:A33"/>
    <mergeCell ref="A35:A38"/>
    <mergeCell ref="A40:A41"/>
    <mergeCell ref="A43:A47"/>
    <mergeCell ref="A49:A50"/>
    <mergeCell ref="A52:A53"/>
    <mergeCell ref="A55:A60"/>
    <mergeCell ref="A62:A68"/>
    <mergeCell ref="A70:A80"/>
    <mergeCell ref="A82:A87"/>
    <mergeCell ref="A134:A137"/>
    <mergeCell ref="A139:A144"/>
    <mergeCell ref="A146:A166"/>
    <mergeCell ref="A90:A93"/>
    <mergeCell ref="A95:A100"/>
    <mergeCell ref="A102:A107"/>
    <mergeCell ref="A109:A111"/>
    <mergeCell ref="A113:A117"/>
    <mergeCell ref="A311:A315"/>
    <mergeCell ref="F11:F16"/>
    <mergeCell ref="F18:F23"/>
    <mergeCell ref="F25:F33"/>
    <mergeCell ref="F35:F38"/>
    <mergeCell ref="F40:F41"/>
    <mergeCell ref="F43:F47"/>
    <mergeCell ref="F49:F50"/>
    <mergeCell ref="F52:F53"/>
    <mergeCell ref="F55:F60"/>
    <mergeCell ref="F62:F68"/>
    <mergeCell ref="F70:F80"/>
    <mergeCell ref="F82:F87"/>
    <mergeCell ref="F90:F93"/>
    <mergeCell ref="A119:A126"/>
    <mergeCell ref="A128:A132"/>
    <mergeCell ref="F176:F183"/>
    <mergeCell ref="F311:F315"/>
    <mergeCell ref="A1:F5"/>
    <mergeCell ref="A6:F7"/>
    <mergeCell ref="F128:F132"/>
    <mergeCell ref="F134:F137"/>
    <mergeCell ref="F139:F144"/>
    <mergeCell ref="F146:F166"/>
    <mergeCell ref="F168:F174"/>
    <mergeCell ref="F95:F100"/>
    <mergeCell ref="F102:F107"/>
    <mergeCell ref="F109:F111"/>
    <mergeCell ref="F113:F117"/>
    <mergeCell ref="F119:F126"/>
    <mergeCell ref="A168:A174"/>
    <mergeCell ref="A176:A183"/>
  </mergeCells>
  <phoneticPr fontId="30" type="noConversion"/>
  <pageMargins left="0.3" right="0.179861111111111" top="0.27986111111111101" bottom="0.33958333333333302" header="0.15972222222222199" footer="0.18958333333333299"/>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21</vt:i4>
      </vt:variant>
    </vt:vector>
  </HeadingPairs>
  <TitlesOfParts>
    <vt:vector size="21" baseType="lpstr">
      <vt:lpstr>免税价目表首页</vt:lpstr>
      <vt:lpstr>联系我们</vt:lpstr>
      <vt:lpstr> 华晨宝马 </vt:lpstr>
      <vt:lpstr>沃尔沃</vt:lpstr>
      <vt:lpstr>上汽奥迪</vt:lpstr>
      <vt:lpstr>一汽奥迪</vt:lpstr>
      <vt:lpstr> 北京奔驰 </vt:lpstr>
      <vt:lpstr>长安林肯</vt:lpstr>
      <vt:lpstr>上汽大众</vt:lpstr>
      <vt:lpstr>长安福特</vt:lpstr>
      <vt:lpstr>上汽通用</vt:lpstr>
      <vt:lpstr>一汽丰田</vt:lpstr>
      <vt:lpstr>广汽丰田</vt:lpstr>
      <vt:lpstr>长安马自达</vt:lpstr>
      <vt:lpstr>东风本田</vt:lpstr>
      <vt:lpstr>广汽本田</vt:lpstr>
      <vt:lpstr>东风日产</vt:lpstr>
      <vt:lpstr>东风英菲尼迪</vt:lpstr>
      <vt:lpstr>一汽大众</vt:lpstr>
      <vt:lpstr>奇瑞捷豹路虎</vt:lpstr>
      <vt:lpstr>北京现代</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meng zhang</cp:lastModifiedBy>
  <cp:revision>1</cp:revision>
  <cp:lastPrinted>2019-01-02T06:20:00Z</cp:lastPrinted>
  <dcterms:created xsi:type="dcterms:W3CDTF">2015-11-23T06:18:00Z</dcterms:created>
  <dcterms:modified xsi:type="dcterms:W3CDTF">2026-01-08T06:22:04Z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5879718DA05B41438DE406732BF6E0AA_13</vt:lpwstr>
  </property>
  <property fmtid="{D5CDD505-2E9C-101B-9397-08002B2CF9AE}" pid="4" name="CalculationRule">
    <vt:i4>0</vt:i4>
  </property>
</Properties>
</file>